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/>
  </bookViews>
  <sheets>
    <sheet name="MEMORY MAP" sheetId="7" r:id="rId1"/>
    <sheet name="FLASH DATA" sheetId="4" r:id="rId2"/>
    <sheet name="EEPROM DATA" sheetId="6" r:id="rId3"/>
    <sheet name="SRAM DATA" sheetId="3" r:id="rId4"/>
    <sheet name="TIMER" sheetId="8" r:id="rId5"/>
  </sheets>
  <definedNames>
    <definedName name="_xlnm.Print_Area" localSheetId="2">'EEPROM DATA'!$A$1:$W$268</definedName>
    <definedName name="_xlnm.Print_Area" localSheetId="1">'FLASH DATA'!$A$1:$R$75</definedName>
    <definedName name="_xlnm.Print_Area" localSheetId="3">'SRAM DATA'!$A$1:$X$218</definedName>
    <definedName name="_xlnm.Print_Area" localSheetId="4">TIMER!$A$1:$P$258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R57" i="4" l="1"/>
  <c r="R58" i="4" s="1"/>
  <c r="A57" i="4"/>
  <c r="A58" i="4" s="1"/>
  <c r="R37" i="4" l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C167" i="8" l="1"/>
  <c r="C168" i="8" s="1"/>
  <c r="C169" i="8" s="1"/>
  <c r="C170" i="8" s="1"/>
  <c r="C171" i="8" s="1"/>
  <c r="C172" i="8" s="1"/>
  <c r="C173" i="8" s="1"/>
  <c r="C174" i="8" s="1"/>
  <c r="C175" i="8" s="1"/>
  <c r="C176" i="8" s="1"/>
  <c r="C177" i="8" s="1"/>
  <c r="C178" i="8" s="1"/>
  <c r="C179" i="8" s="1"/>
  <c r="C180" i="8" s="1"/>
  <c r="C181" i="8" s="1"/>
  <c r="C182" i="8" s="1"/>
  <c r="C183" i="8" s="1"/>
  <c r="C184" i="8" s="1"/>
  <c r="C185" i="8" s="1"/>
  <c r="C186" i="8" s="1"/>
  <c r="C187" i="8" s="1"/>
  <c r="C188" i="8" s="1"/>
  <c r="C189" i="8" s="1"/>
  <c r="C190" i="8" s="1"/>
  <c r="D167" i="8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" i="8"/>
  <c r="D65" i="8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4" i="8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103" i="8" s="1"/>
  <c r="C104" i="8" s="1"/>
  <c r="C105" i="8" s="1"/>
  <c r="C106" i="8" s="1"/>
  <c r="C107" i="8" s="1"/>
  <c r="C108" i="8" s="1"/>
  <c r="C109" i="8" s="1"/>
  <c r="C110" i="8" s="1"/>
  <c r="C111" i="8" s="1"/>
  <c r="C112" i="8" s="1"/>
  <c r="C113" i="8" s="1"/>
  <c r="C114" i="8" s="1"/>
  <c r="C115" i="8" s="1"/>
  <c r="C116" i="8" s="1"/>
  <c r="C117" i="8" s="1"/>
  <c r="C118" i="8" s="1"/>
  <c r="C119" i="8" s="1"/>
  <c r="C120" i="8" s="1"/>
  <c r="C121" i="8" s="1"/>
  <c r="C122" i="8" s="1"/>
  <c r="C123" i="8" s="1"/>
  <c r="C124" i="8" s="1"/>
  <c r="C125" i="8" s="1"/>
  <c r="C126" i="8" s="1"/>
  <c r="C127" i="8" s="1"/>
  <c r="C128" i="8" s="1"/>
  <c r="C129" i="8" s="1"/>
  <c r="C130" i="8" s="1"/>
  <c r="C131" i="8" s="1"/>
  <c r="C132" i="8" s="1"/>
  <c r="C133" i="8" s="1"/>
  <c r="C134" i="8" s="1"/>
  <c r="C135" i="8" s="1"/>
  <c r="C136" i="8" s="1"/>
  <c r="C137" i="8" s="1"/>
  <c r="C138" i="8" s="1"/>
  <c r="C139" i="8" s="1"/>
  <c r="C140" i="8" s="1"/>
  <c r="C141" i="8" s="1"/>
  <c r="C142" i="8" s="1"/>
  <c r="C143" i="8" s="1"/>
  <c r="C144" i="8" s="1"/>
  <c r="C145" i="8" s="1"/>
  <c r="C146" i="8" s="1"/>
  <c r="C147" i="8" s="1"/>
  <c r="C148" i="8" s="1"/>
  <c r="C149" i="8" s="1"/>
  <c r="C150" i="8" s="1"/>
  <c r="C151" i="8" s="1"/>
  <c r="C152" i="8" s="1"/>
  <c r="C153" i="8" s="1"/>
  <c r="C154" i="8" s="1"/>
  <c r="C155" i="8" s="1"/>
  <c r="C156" i="8" s="1"/>
  <c r="C157" i="8" s="1"/>
  <c r="C158" i="8" s="1"/>
  <c r="C159" i="8" s="1"/>
  <c r="C160" i="8" s="1"/>
  <c r="C161" i="8" s="1"/>
  <c r="C162" i="8" s="1"/>
  <c r="C163" i="8" s="1"/>
  <c r="C164" i="8" s="1"/>
  <c r="C165" i="8" s="1"/>
  <c r="C166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D191" i="8" l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C191" i="8"/>
  <c r="C192" i="8" s="1"/>
  <c r="C193" i="8" s="1"/>
  <c r="C194" i="8" s="1"/>
  <c r="C195" i="8" s="1"/>
  <c r="C196" i="8" s="1"/>
  <c r="C197" i="8" s="1"/>
  <c r="C198" i="8" s="1"/>
  <c r="C199" i="8" s="1"/>
  <c r="C200" i="8" s="1"/>
  <c r="C201" i="8" s="1"/>
  <c r="C202" i="8" s="1"/>
  <c r="C203" i="8" s="1"/>
  <c r="C204" i="8" s="1"/>
  <c r="C205" i="8" s="1"/>
  <c r="C206" i="8" s="1"/>
  <c r="C207" i="8" s="1"/>
  <c r="C208" i="8" s="1"/>
  <c r="C209" i="8" s="1"/>
  <c r="C210" i="8" s="1"/>
  <c r="C211" i="8" s="1"/>
  <c r="C212" i="8" s="1"/>
  <c r="C213" i="8" s="1"/>
  <c r="C214" i="8" s="1"/>
  <c r="C215" i="8" s="1"/>
  <c r="C216" i="8" s="1"/>
  <c r="C217" i="8" s="1"/>
  <c r="C218" i="8" s="1"/>
  <c r="C219" i="8" s="1"/>
  <c r="C220" i="8" s="1"/>
  <c r="C221" i="8" s="1"/>
  <c r="C222" i="8" s="1"/>
  <c r="C223" i="8" s="1"/>
  <c r="C224" i="8" s="1"/>
  <c r="C225" i="8" s="1"/>
  <c r="C226" i="8" s="1"/>
  <c r="C227" i="8" s="1"/>
  <c r="C228" i="8" s="1"/>
  <c r="C229" i="8" s="1"/>
  <c r="C230" i="8" s="1"/>
  <c r="C231" i="8" s="1"/>
  <c r="C232" i="8" s="1"/>
  <c r="C233" i="8" s="1"/>
  <c r="C234" i="8" s="1"/>
  <c r="C235" i="8" s="1"/>
  <c r="C236" i="8" s="1"/>
  <c r="C237" i="8" s="1"/>
  <c r="C238" i="8" s="1"/>
  <c r="C239" i="8" s="1"/>
  <c r="C240" i="8" s="1"/>
  <c r="C241" i="8" s="1"/>
  <c r="C242" i="8" s="1"/>
  <c r="C243" i="8" s="1"/>
  <c r="C244" i="8" s="1"/>
  <c r="C245" i="8" s="1"/>
  <c r="C246" i="8" s="1"/>
  <c r="C247" i="8" s="1"/>
  <c r="C248" i="8" s="1"/>
  <c r="C249" i="8" s="1"/>
  <c r="C250" i="8" s="1"/>
  <c r="C251" i="8" s="1"/>
  <c r="C252" i="8" s="1"/>
  <c r="C253" i="8" s="1"/>
  <c r="C254" i="8" s="1"/>
  <c r="C255" i="8" s="1"/>
  <c r="C256" i="8" s="1"/>
  <c r="C257" i="8" s="1"/>
  <c r="R5" i="4"/>
  <c r="R8" i="4" s="1"/>
  <c r="A5" i="4"/>
  <c r="A8" i="4" s="1"/>
  <c r="A9" i="4" s="1"/>
  <c r="A12" i="4" s="1"/>
  <c r="C258" i="8" l="1"/>
  <c r="R9" i="4"/>
  <c r="R12" i="4" s="1"/>
  <c r="R13" i="4" s="1"/>
  <c r="A13" i="4"/>
  <c r="R14" i="4" l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31" i="4" s="1"/>
  <c r="R32" i="4" s="1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1" i="4" l="1"/>
  <c r="A32" i="4" s="1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<sst xmlns="http://schemas.openxmlformats.org/spreadsheetml/2006/main" count="1750" uniqueCount="1581">
  <si>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</si>
  <si>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</si>
  <si>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</si>
  <si>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</si>
  <si>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</si>
  <si>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</si>
  <si>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</si>
  <si>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</si>
  <si>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</si>
  <si>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</si>
  <si>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</si>
  <si>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</si>
  <si>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</si>
  <si>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</si>
  <si>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</si>
  <si>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</si>
  <si>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</si>
  <si>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</si>
  <si>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</si>
  <si>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</si>
  <si>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</si>
  <si>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</si>
  <si>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</si>
  <si>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</si>
  <si>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</si>
  <si>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</si>
  <si>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</si>
  <si>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</si>
  <si>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</si>
  <si>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</si>
  <si>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</si>
  <si>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</si>
  <si>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</si>
  <si>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</si>
  <si>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</si>
  <si>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</si>
  <si>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</si>
  <si>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</si>
  <si>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</si>
  <si>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</si>
  <si>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</si>
  <si>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</si>
  <si>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</si>
  <si>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</si>
  <si>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</si>
  <si>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</si>
  <si>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</si>
  <si>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</si>
  <si>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</si>
  <si>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</si>
  <si>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</si>
  <si>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</si>
  <si>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</si>
  <si>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</si>
  <si>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</si>
  <si>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</si>
  <si>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</si>
  <si>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</si>
  <si>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</si>
  <si>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</si>
  <si>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</si>
  <si>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</si>
  <si>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</si>
  <si>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</si>
  <si>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</si>
  <si>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</si>
  <si>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</si>
  <si>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</si>
  <si>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</si>
  <si>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</si>
  <si>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</si>
  <si>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</si>
  <si>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</si>
  <si>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</si>
  <si>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</si>
  <si>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</si>
  <si>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</si>
  <si>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</si>
  <si>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</si>
  <si>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</si>
  <si>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</si>
  <si>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</si>
  <si>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</si>
  <si>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</si>
  <si>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</si>
  <si>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</si>
  <si>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</si>
  <si>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</si>
  <si>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</si>
  <si>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</si>
  <si>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</si>
  <si>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</si>
  <si>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</si>
  <si>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</si>
  <si>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</si>
  <si>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</si>
  <si>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</si>
  <si>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</si>
  <si>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</si>
  <si>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</si>
  <si>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</si>
  <si>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</si>
  <si>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</si>
  <si>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</si>
  <si>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</si>
  <si>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</si>
  <si>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</si>
  <si>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</si>
  <si>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</si>
  <si>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</si>
  <si>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</si>
  <si>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</si>
  <si>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</si>
  <si>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</si>
  <si>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</si>
  <si>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</si>
  <si>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</si>
  <si>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</si>
  <si>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</si>
  <si>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</si>
  <si>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</si>
  <si>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</si>
  <si>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</si>
  <si>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</si>
  <si>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</si>
  <si>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</si>
  <si>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</si>
  <si>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</si>
  <si>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</si>
  <si>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</si>
  <si>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</si>
  <si>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</si>
  <si>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</si>
  <si>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</si>
  <si>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</si>
  <si>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</si>
  <si>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</si>
  <si>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</si>
  <si>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</si>
  <si>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</si>
  <si>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</si>
  <si>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</si>
  <si>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</si>
  <si>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</si>
  <si>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</si>
  <si>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</si>
  <si>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</si>
  <si>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</si>
  <si>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</si>
  <si>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</si>
  <si>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</si>
  <si>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</si>
  <si>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</si>
  <si>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</si>
  <si>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</si>
  <si>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</si>
  <si>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</si>
  <si>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</si>
  <si>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</si>
  <si>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</si>
  <si>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</si>
  <si>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</si>
  <si>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</si>
  <si>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</si>
  <si>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</si>
  <si>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</si>
  <si>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</si>
  <si>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</si>
  <si>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</si>
  <si>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</si>
  <si>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</si>
  <si>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</si>
  <si>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</si>
  <si>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</si>
  <si>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</si>
  <si>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</si>
  <si>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</si>
  <si>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</si>
  <si>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</si>
  <si>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</si>
  <si>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</si>
  <si>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</si>
  <si>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</si>
  <si>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</si>
  <si>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</si>
  <si>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</si>
  <si>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</si>
  <si>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</si>
  <si>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</si>
  <si>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</si>
  <si>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</si>
  <si>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</si>
  <si>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</si>
  <si>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</si>
  <si>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</si>
  <si>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</si>
  <si>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</si>
  <si>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</si>
  <si>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</si>
  <si>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</si>
  <si>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</si>
  <si>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</si>
  <si>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</si>
  <si>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</si>
  <si>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</si>
  <si>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</si>
  <si>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</si>
  <si>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</si>
  <si>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</si>
  <si>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</si>
  <si>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</si>
  <si>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</si>
  <si>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</si>
  <si>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</si>
  <si>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</si>
  <si>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</si>
  <si>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</si>
  <si>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</si>
  <si>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</si>
  <si>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</si>
  <si>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</si>
  <si>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</si>
  <si>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</si>
  <si>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</si>
  <si>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</si>
  <si>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</si>
  <si>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</si>
  <si>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</si>
  <si>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</si>
  <si>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</si>
  <si>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</si>
  <si>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</si>
  <si>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</si>
  <si>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</si>
  <si>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</si>
  <si>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</si>
  <si>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</si>
  <si>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</si>
  <si>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</si>
  <si>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</si>
  <si>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</si>
  <si>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</si>
  <si>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</si>
  <si>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</si>
  <si>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</si>
  <si>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</si>
  <si>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</si>
  <si>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</si>
  <si>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</si>
  <si>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</si>
  <si>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</si>
  <si>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</si>
  <si>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</si>
  <si>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</si>
  <si>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</si>
  <si>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</si>
  <si>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</si>
  <si>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</si>
  <si>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</si>
  <si>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</si>
  <si>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</si>
  <si>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</si>
  <si>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</si>
  <si>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</si>
  <si>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</si>
  <si>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</si>
  <si>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</si>
  <si>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</si>
  <si>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</si>
  <si>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</si>
  <si>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</si>
  <si>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</si>
  <si>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</si>
  <si>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</si>
  <si>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</si>
  <si>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</si>
  <si>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</si>
  <si>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</si>
  <si>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</si>
  <si>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</si>
  <si>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</si>
  <si>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</si>
  <si>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</si>
  <si>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</si>
  <si>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</si>
  <si>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</si>
  <si>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</si>
  <si>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</si>
  <si>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</si>
  <si>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</si>
  <si>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</si>
  <si>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</si>
  <si>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</si>
  <si>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</si>
  <si>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</si>
  <si>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</si>
  <si>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</si>
  <si>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</si>
  <si>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</si>
  <si>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</si>
  <si>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</si>
  <si>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</si>
  <si>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</si>
  <si>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</si>
  <si>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</si>
  <si>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</si>
  <si>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</si>
  <si>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</si>
  <si>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</si>
  <si>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</si>
  <si>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</si>
  <si>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</si>
  <si>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</si>
  <si>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</si>
  <si>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</si>
  <si>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</si>
  <si>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</si>
  <si>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</si>
  <si>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</si>
  <si>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</si>
  <si>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</si>
  <si>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</si>
  <si>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</si>
  <si>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</si>
  <si>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</si>
  <si>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</si>
  <si>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</si>
  <si>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</si>
  <si>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</si>
  <si>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</si>
  <si>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</si>
  <si>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</si>
  <si>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</si>
  <si>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</si>
  <si>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</si>
  <si>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</si>
  <si>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</si>
  <si>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</si>
  <si>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</si>
  <si>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</si>
  <si>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</si>
  <si>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</si>
  <si>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</si>
  <si>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</si>
  <si>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</si>
  <si>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</si>
  <si>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</si>
  <si>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</si>
  <si>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</si>
  <si>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</si>
  <si>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</si>
  <si>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</si>
  <si>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</si>
  <si>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</si>
  <si>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</si>
  <si>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</si>
  <si>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</si>
  <si>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</si>
  <si>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</si>
  <si>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</si>
  <si>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</si>
  <si>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</si>
  <si>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</si>
  <si>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</si>
  <si>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</si>
  <si>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</si>
  <si>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</si>
  <si>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</si>
  <si>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</si>
  <si>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</si>
  <si>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</si>
  <si>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</si>
  <si>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</si>
  <si>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</si>
  <si>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</si>
  <si>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</si>
  <si>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</si>
  <si>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</si>
  <si>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</si>
  <si>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</si>
  <si>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</si>
  <si>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</si>
  <si>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</si>
  <si>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</si>
  <si>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</si>
  <si>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</si>
  <si>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</si>
  <si>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</si>
  <si>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</si>
  <si>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</si>
  <si>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</si>
  <si>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</si>
  <si>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</si>
  <si>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</si>
  <si>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</si>
  <si>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</si>
  <si>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</si>
  <si>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</si>
  <si>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</si>
  <si>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</si>
  <si>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</si>
  <si>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</si>
  <si>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</si>
  <si>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</si>
  <si>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</si>
  <si>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</si>
  <si>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</si>
  <si>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</si>
  <si>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</si>
  <si>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</si>
  <si>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</si>
  <si>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</si>
  <si>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</si>
  <si>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</si>
  <si>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</si>
  <si>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</si>
  <si>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</si>
  <si>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</si>
  <si>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</si>
  <si>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</si>
  <si>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</si>
  <si>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</si>
  <si>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</si>
  <si>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</si>
  <si>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</si>
  <si>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</si>
  <si>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</si>
  <si>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</si>
  <si>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</si>
  <si>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</si>
  <si>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</si>
  <si>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</si>
  <si>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</si>
  <si>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</si>
  <si>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</si>
  <si>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</si>
  <si>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</si>
  <si>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</si>
  <si>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</si>
  <si>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</si>
  <si>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</si>
  <si>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</si>
  <si>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</si>
  <si>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</si>
  <si>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</si>
  <si>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</si>
  <si>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</si>
  <si>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</si>
  <si>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</si>
  <si>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</si>
  <si>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</si>
  <si>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</si>
  <si>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</si>
  <si>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</si>
  <si>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</si>
  <si>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</si>
  <si>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</si>
  <si>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</si>
  <si>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</si>
  <si>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</si>
  <si>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</si>
  <si>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</si>
  <si>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</si>
  <si>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</si>
  <si>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</si>
  <si>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</si>
  <si>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</si>
  <si>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</si>
  <si>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</si>
  <si>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</si>
  <si>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</si>
  <si>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</si>
  <si>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</si>
  <si>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</si>
  <si>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</si>
  <si>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</si>
  <si>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</si>
  <si>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</si>
  <si>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</si>
  <si>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</si>
  <si>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</si>
  <si>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</si>
  <si>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</si>
  <si>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</si>
  <si>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</si>
  <si>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</si>
  <si>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</si>
  <si>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</si>
  <si>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</si>
  <si>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</si>
  <si>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</si>
  <si>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</si>
  <si>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</si>
  <si>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</si>
  <si>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</si>
  <si>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</si>
  <si>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</si>
  <si>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</si>
  <si>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</si>
  <si>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</si>
  <si>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</si>
  <si>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</si>
  <si>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</si>
  <si>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</si>
  <si>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</si>
  <si>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</si>
  <si>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</si>
  <si>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</si>
  <si>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</si>
  <si>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</si>
  <si>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</si>
  <si>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</si>
  <si>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</si>
  <si>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</si>
  <si>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</si>
  <si>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</si>
  <si>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</si>
  <si>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</si>
  <si>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</si>
  <si>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</si>
  <si>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</si>
  <si>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</si>
  <si>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</si>
  <si>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</si>
  <si>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</si>
  <si>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</si>
  <si>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</si>
  <si>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</si>
  <si>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</si>
  <si>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</si>
  <si>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</si>
  <si>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</si>
  <si>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</si>
  <si>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</si>
  <si>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</si>
  <si>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</si>
  <si>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</si>
  <si>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</si>
  <si>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</si>
  <si>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</si>
  <si>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</si>
  <si>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</si>
  <si>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</si>
  <si>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</si>
  <si>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</si>
  <si>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</si>
  <si>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</si>
  <si>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</si>
  <si>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</si>
  <si>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</si>
  <si>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</si>
  <si>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</si>
  <si>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</si>
  <si>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</si>
  <si>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</si>
  <si>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</si>
  <si>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</si>
  <si>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</si>
  <si>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</si>
  <si>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</si>
  <si>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</si>
  <si>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</si>
  <si>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</si>
  <si>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</si>
  <si>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</si>
  <si>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</si>
  <si>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</si>
  <si>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</si>
  <si>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</si>
  <si>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</si>
  <si>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</si>
  <si>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</si>
  <si>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</si>
  <si>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</si>
  <si>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</si>
  <si>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</si>
  <si>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</si>
  <si>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</si>
  <si>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</si>
  <si>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</si>
  <si>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</si>
  <si>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</si>
  <si>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</si>
  <si>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</si>
  <si>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</si>
  <si>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</si>
  <si>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</si>
  <si>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</si>
  <si>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</si>
  <si>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</si>
  <si>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</si>
  <si>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</si>
  <si>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</si>
  <si>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</si>
  <si>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</si>
  <si>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</si>
  <si>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</si>
  <si>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</si>
  <si>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</si>
  <si>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</si>
  <si>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</si>
  <si>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</si>
  <si>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</si>
  <si>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</si>
  <si>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</si>
  <si>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</si>
  <si>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</si>
  <si>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</si>
  <si>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</si>
  <si>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</si>
  <si>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</si>
  <si>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</si>
  <si>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</si>
  <si>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</si>
  <si>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</si>
  <si>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</si>
  <si>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</si>
  <si>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</si>
  <si>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</si>
  <si>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</si>
  <si>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</si>
  <si>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</si>
  <si>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</si>
  <si>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</si>
  <si>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</si>
  <si>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</si>
  <si>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</si>
  <si>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</si>
  <si>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</si>
  <si>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</si>
  <si>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</si>
  <si>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</si>
  <si>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</si>
  <si>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</si>
  <si>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</si>
  <si>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</si>
  <si>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</si>
  <si>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</si>
  <si>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</si>
  <si>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</si>
  <si>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</si>
  <si>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</si>
  <si>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</si>
  <si>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</si>
  <si>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</si>
  <si>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</si>
  <si>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</si>
  <si>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</si>
  <si>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</si>
  <si>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</si>
  <si>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</si>
  <si>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</si>
  <si>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</si>
  <si>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</si>
  <si>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</si>
  <si>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</si>
  <si>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</si>
  <si>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</si>
  <si>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</si>
  <si>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</si>
  <si>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</si>
  <si>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</si>
  <si>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</si>
  <si>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</si>
  <si>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</si>
  <si>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</si>
  <si>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</si>
  <si>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</si>
  <si>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</si>
  <si>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</si>
  <si>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</si>
  <si>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</si>
  <si>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</si>
  <si>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</si>
  <si>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</si>
  <si>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</si>
  <si>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</si>
  <si>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</si>
  <si>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</si>
  <si>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</si>
  <si>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</si>
  <si>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</si>
  <si>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</si>
  <si>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</si>
  <si>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</si>
  <si>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</si>
  <si>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</si>
  <si>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</si>
  <si>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</si>
  <si>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</si>
  <si>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</si>
  <si>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</si>
  <si>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</si>
  <si>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</si>
  <si>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</si>
  <si>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</si>
  <si>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</si>
  <si>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</si>
  <si>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</si>
  <si>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</si>
  <si>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</si>
  <si>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</si>
  <si>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</si>
  <si>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</si>
  <si>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</si>
  <si>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</si>
  <si>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</si>
  <si>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</si>
  <si>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</si>
  <si>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</si>
  <si>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</si>
  <si>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</si>
  <si>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</si>
  <si>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</si>
  <si>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</si>
  <si>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</si>
  <si>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</si>
  <si>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</si>
  <si>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</si>
  <si>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</si>
  <si>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</si>
  <si>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</si>
  <si>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</si>
  <si>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</si>
  <si>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</si>
  <si>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</si>
  <si>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</si>
  <si>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</si>
  <si>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</si>
  <si>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</si>
  <si>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</si>
  <si>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</si>
  <si>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</si>
  <si>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</si>
  <si>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</si>
  <si>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</si>
  <si>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</si>
  <si>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</si>
  <si>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</si>
  <si>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</si>
  <si>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</si>
  <si>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</si>
  <si>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</si>
  <si>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</si>
  <si>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</si>
  <si>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</si>
  <si>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</si>
  <si>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</si>
  <si>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</si>
  <si>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</si>
  <si>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</si>
  <si>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</si>
  <si>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</si>
  <si>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</si>
  <si>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</si>
  <si>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</si>
  <si>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</si>
  <si>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</si>
  <si>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</si>
  <si>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</si>
  <si>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</si>
  <si>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</si>
  <si>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</si>
  <si>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</si>
  <si>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</si>
  <si>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</si>
  <si>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</si>
  <si>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</si>
  <si>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</si>
  <si>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</si>
  <si>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</si>
  <si>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</si>
  <si>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</si>
  <si>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</si>
  <si>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</si>
  <si>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</si>
  <si>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</si>
  <si>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</si>
  <si>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</si>
  <si>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</si>
  <si>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</si>
  <si>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</si>
  <si>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</si>
  <si>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</si>
  <si>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</si>
  <si>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</si>
  <si>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</si>
  <si>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</si>
  <si>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</si>
  <si>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</si>
  <si>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</si>
  <si>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</si>
  <si>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</si>
  <si>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</si>
  <si>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</si>
  <si>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</si>
  <si>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</si>
  <si>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</si>
  <si>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</si>
  <si>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</si>
  <si>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</si>
  <si>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</si>
  <si>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</si>
  <si>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</si>
  <si>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</si>
  <si>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</si>
  <si>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</si>
  <si>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</si>
  <si>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</si>
  <si>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</si>
  <si>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</si>
  <si>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</si>
  <si>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</si>
  <si>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</si>
  <si>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</si>
  <si>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</si>
  <si>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</si>
  <si>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</si>
  <si>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</si>
  <si>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</si>
  <si>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</si>
  <si>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</si>
  <si>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</si>
  <si>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</si>
  <si>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</si>
  <si>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</si>
  <si>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</si>
  <si>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</si>
  <si>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</si>
  <si>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</si>
  <si>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</si>
  <si>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</si>
  <si>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</si>
  <si>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</si>
  <si>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</si>
  <si>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</si>
  <si>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</si>
  <si>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</si>
  <si>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</si>
  <si>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</si>
  <si>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</si>
  <si>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</si>
  <si>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</si>
  <si>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</si>
  <si>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</si>
  <si>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</si>
  <si>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</si>
  <si>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</si>
  <si>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</si>
  <si>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</si>
  <si>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</si>
  <si>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</si>
  <si>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</si>
  <si>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</si>
  <si>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</si>
  <si>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</si>
  <si>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</si>
  <si>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</si>
  <si>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</si>
  <si>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</si>
  <si>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</si>
  <si>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</si>
  <si>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</si>
  <si>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</si>
  <si>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</si>
  <si>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</si>
  <si>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</si>
  <si>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</si>
  <si>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</si>
  <si>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</si>
  <si>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</si>
  <si>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</si>
  <si>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</si>
  <si>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</si>
  <si>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</si>
  <si>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</si>
  <si>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</si>
  <si>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</si>
  <si>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</si>
  <si>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</si>
  <si>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</si>
  <si>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</si>
  <si>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</si>
  <si>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</si>
  <si>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</si>
  <si>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</si>
  <si>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</si>
  <si>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</si>
  <si>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</si>
  <si>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</si>
  <si>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</si>
  <si>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</si>
  <si>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</si>
  <si>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</si>
  <si>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</si>
  <si>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</si>
  <si>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</si>
  <si>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</si>
  <si>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</si>
  <si>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</si>
  <si>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</si>
  <si>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</si>
  <si>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</si>
  <si>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</si>
  <si>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</si>
  <si>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</si>
  <si>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</si>
  <si>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</si>
  <si>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</si>
  <si>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</si>
  <si>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</si>
  <si>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</si>
  <si>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</si>
  <si>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</si>
  <si>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</si>
  <si>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</si>
  <si>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</si>
  <si>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</si>
  <si>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</si>
  <si>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</si>
  <si>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</si>
  <si>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</si>
  <si>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</si>
  <si>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</si>
  <si>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</si>
  <si>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</si>
  <si>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</si>
  <si>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</si>
  <si>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</si>
  <si>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</si>
  <si>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</si>
  <si>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</si>
  <si>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</si>
  <si>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</si>
  <si>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</si>
  <si>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</si>
  <si>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</si>
  <si>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</si>
  <si>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</si>
  <si>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</si>
  <si>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</si>
  <si>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</si>
  <si>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</si>
  <si>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</si>
  <si>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</si>
  <si>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</si>
  <si>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</si>
  <si>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</si>
  <si>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</si>
  <si>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</si>
  <si>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</si>
  <si>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</si>
  <si>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</si>
  <si>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</si>
  <si>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</si>
  <si>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</si>
  <si>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</si>
  <si>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</si>
  <si>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</si>
  <si>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</si>
  <si>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</si>
  <si>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</si>
  <si>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</si>
  <si>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</si>
  <si>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</si>
  <si>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</si>
  <si>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</si>
  <si>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</si>
  <si>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</si>
  <si>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</si>
  <si>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</si>
  <si>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</si>
  <si>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</si>
  <si>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</si>
  <si>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</si>
  <si>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</si>
  <si>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</si>
  <si>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</si>
  <si>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</si>
  <si>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</si>
  <si>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</si>
  <si>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</si>
  <si>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</si>
  <si>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</si>
  <si>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</si>
  <si>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</si>
  <si>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</si>
  <si>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</si>
  <si>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</si>
  <si>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</si>
  <si>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</si>
  <si>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</si>
  <si>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</si>
  <si>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</si>
  <si>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</si>
  <si>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</si>
  <si>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</si>
  <si>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</si>
  <si>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</si>
  <si>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</si>
  <si>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</si>
  <si>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</si>
  <si>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</si>
  <si>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</si>
  <si>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</si>
  <si>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</si>
  <si>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</si>
  <si>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</si>
  <si>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</si>
  <si>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</si>
  <si>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</si>
  <si>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</si>
  <si>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</si>
  <si>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</si>
  <si>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</si>
  <si>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</si>
  <si>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</si>
  <si>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</si>
  <si>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</si>
  <si>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</si>
  <si>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</si>
  <si>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</si>
  <si>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</si>
  <si>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</si>
  <si>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</si>
  <si>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</si>
  <si>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</si>
  <si>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</si>
  <si>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</si>
  <si>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</si>
  <si>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</si>
  <si>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</si>
  <si>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</si>
  <si>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</si>
  <si>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</si>
  <si>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</si>
  <si>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</si>
  <si>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</si>
  <si>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</si>
  <si>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</si>
  <si>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</si>
  <si>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</si>
  <si>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</si>
  <si>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</si>
  <si>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</si>
  <si>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</si>
  <si>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</si>
  <si>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</si>
  <si>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</si>
  <si>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</si>
  <si>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</si>
  <si>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</si>
  <si>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</si>
  <si>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</si>
  <si>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</si>
  <si>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</si>
  <si>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</si>
  <si>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</si>
  <si>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</si>
  <si>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</si>
  <si>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</si>
  <si>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</si>
  <si>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</si>
  <si>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</si>
  <si>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</si>
  <si>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</si>
  <si>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</si>
  <si>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</si>
  <si>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</si>
  <si>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</si>
  <si>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</si>
  <si>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</si>
  <si>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</si>
  <si>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</si>
  <si>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</si>
  <si>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</si>
  <si>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</si>
  <si>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</si>
  <si>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</si>
  <si>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</si>
  <si>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</si>
  <si>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</si>
  <si>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</si>
  <si>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</si>
  <si>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</si>
  <si>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</si>
  <si>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</si>
  <si>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</si>
  <si>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</si>
  <si>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</si>
  <si>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</si>
  <si>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</si>
  <si>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</si>
  <si>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</si>
  <si>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</si>
  <si>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</si>
  <si>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</si>
  <si>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</si>
  <si>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</si>
  <si>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</si>
  <si>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</si>
  <si>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</si>
  <si>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</si>
  <si>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</si>
  <si>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</si>
  <si>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</si>
  <si>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</si>
  <si>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</si>
  <si>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</si>
  <si>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</si>
  <si>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</si>
  <si>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</si>
  <si>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</si>
  <si>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</si>
  <si>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</si>
  <si>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</si>
  <si>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</si>
  <si>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</si>
  <si>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</si>
  <si>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</si>
  <si>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</si>
  <si>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</si>
  <si>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</si>
  <si>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</si>
  <si>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</si>
  <si>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</si>
  <si>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</si>
  <si>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</si>
  <si>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</si>
  <si>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</si>
  <si>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</si>
  <si>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</si>
  <si>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</si>
  <si>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</si>
  <si>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</si>
  <si>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</si>
  <si>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</si>
  <si>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</si>
  <si>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</si>
  <si>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</si>
  <si>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</si>
  <si>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</si>
  <si>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</si>
  <si>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</si>
  <si>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</si>
  <si>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</si>
  <si>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</si>
  <si>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</si>
  <si>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</si>
  <si>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</si>
  <si>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</si>
  <si>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</si>
  <si>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</si>
  <si>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</si>
  <si>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</si>
  <si>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</si>
  <si>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</si>
  <si>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</si>
  <si>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</si>
  <si>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</si>
  <si>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</si>
  <si>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</si>
  <si>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</si>
  <si>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</si>
  <si>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</si>
  <si>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</si>
  <si>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</si>
  <si>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</si>
  <si>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</si>
  <si>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</si>
  <si>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</si>
  <si>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</si>
  <si>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</si>
  <si>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</si>
  <si>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</si>
  <si>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</si>
  <si>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</si>
  <si>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</si>
  <si>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</si>
  <si>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</si>
  <si>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</si>
  <si>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</si>
  <si>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</si>
  <si>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</si>
  <si>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</si>
  <si>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</si>
  <si>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</si>
  <si>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</si>
  <si>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</si>
  <si>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</si>
  <si>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</si>
  <si>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</si>
  <si>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</si>
  <si>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</si>
  <si>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</si>
  <si>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</si>
  <si>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</si>
  <si>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</si>
  <si>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</si>
  <si>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</si>
  <si>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</si>
  <si>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</si>
  <si>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</si>
  <si>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</si>
  <si>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</si>
  <si>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</si>
  <si>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</si>
  <si>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</si>
  <si>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</si>
  <si>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</si>
  <si>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</si>
  <si>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</si>
  <si>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</si>
  <si>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</si>
  <si>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</si>
  <si>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</si>
  <si>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</si>
  <si>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</si>
  <si>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</si>
  <si>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</si>
  <si>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</si>
  <si>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</si>
  <si>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</si>
  <si>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</si>
  <si>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</si>
  <si>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</si>
  <si>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</si>
  <si>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</si>
  <si>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</si>
  <si>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</si>
  <si>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</si>
  <si>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</si>
  <si>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</si>
  <si>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</si>
  <si>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</si>
  <si>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</si>
  <si>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</si>
  <si>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</si>
  <si>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</si>
  <si>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</si>
  <si>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</si>
  <si>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</si>
  <si>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</si>
  <si>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</si>
  <si>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</si>
  <si>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</si>
  <si>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</si>
  <si>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</si>
  <si>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</si>
  <si>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</si>
  <si>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</si>
  <si>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</si>
  <si>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</si>
  <si>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</si>
  <si>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</si>
  <si>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</si>
  <si>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</si>
  <si>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</si>
  <si>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</si>
  <si>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</si>
  <si>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</si>
  <si>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</si>
  <si>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</si>
  <si>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</si>
  <si>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</si>
  <si>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</si>
  <si>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</si>
  <si>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</si>
  <si>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</si>
  <si>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</si>
  <si>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</si>
  <si>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</si>
  <si>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</si>
  <si>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</si>
  <si>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</si>
  <si>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</si>
  <si>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</si>
  <si>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</si>
  <si>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</si>
  <si>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</si>
  <si>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</si>
  <si>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</si>
  <si>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</si>
  <si>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</si>
  <si>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</si>
  <si>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</si>
  <si>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</si>
  <si>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</si>
  <si>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</si>
  <si>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</si>
  <si>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</si>
  <si>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</si>
  <si>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</si>
  <si>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</si>
  <si>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</si>
  <si>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</si>
  <si>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</si>
  <si>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</si>
  <si>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</si>
  <si>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</si>
  <si>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</si>
  <si>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</si>
  <si>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</si>
  <si>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</si>
  <si>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</si>
  <si>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</si>
  <si>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</si>
  <si>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</si>
  <si>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</si>
  <si>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</si>
  <si>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</si>
  <si>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</si>
  <si>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</si>
  <si>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</si>
  <si>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</si>
  <si>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</si>
  <si>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</si>
  <si>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</si>
  <si>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</si>
  <si>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</si>
  <si>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</si>
  <si>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</si>
  <si>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</si>
  <si>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</si>
  <si>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</si>
  <si>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</si>
  <si>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</si>
  <si>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</si>
  <si>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</si>
  <si>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</si>
  <si>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</si>
  <si>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</si>
  <si>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</si>
  <si>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</si>
  <si>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</si>
  <si>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</si>
  <si>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</si>
  <si>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</si>
  <si>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</si>
  <si>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</si>
  <si>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</si>
  <si>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</si>
  <si>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</si>
  <si>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</si>
  <si>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</si>
  <si>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</si>
  <si>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</si>
  <si>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</si>
  <si>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</si>
  <si>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</si>
  <si>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</si>
  <si>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</si>
  <si>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</si>
  <si>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</si>
  <si>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</si>
  <si>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</si>
  <si>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</si>
  <si>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</si>
  <si>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</si>
  <si>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</si>
  <si>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</si>
  <si>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</si>
  <si>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</si>
  <si>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</si>
  <si>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</si>
  <si>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</si>
  <si>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</si>
  <si>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</si>
  <si>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</si>
  <si>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</si>
  <si>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</si>
  <si>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</si>
  <si>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</si>
  <si>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</si>
  <si>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</si>
  <si>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</si>
  <si>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</si>
  <si>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</si>
  <si>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</si>
  <si>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</si>
  <si>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</si>
  <si>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</si>
  <si>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</si>
  <si>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</si>
  <si>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</si>
  <si>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</si>
  <si>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</si>
  <si>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</si>
  <si>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</si>
  <si>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</si>
  <si>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</si>
  <si>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</si>
  <si>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</si>
  <si>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</si>
  <si>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</si>
  <si>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</si>
  <si>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</si>
  <si>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</si>
  <si>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FIL1</t>
  </si>
  <si>
    <t>FIL2</t>
  </si>
  <si>
    <t>FIL3</t>
  </si>
  <si>
    <t>FIL4</t>
  </si>
  <si>
    <t>FIL5</t>
  </si>
  <si>
    <t>FIL6</t>
  </si>
  <si>
    <t>FIL7</t>
  </si>
  <si>
    <t>FIL8</t>
  </si>
  <si>
    <t>FIL9</t>
  </si>
  <si>
    <t>FIL10</t>
  </si>
  <si>
    <t>FIL11</t>
  </si>
  <si>
    <t>FIL12</t>
  </si>
  <si>
    <t>…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</si>
  <si>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</si>
  <si>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</si>
  <si>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</si>
  <si>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</si>
  <si>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</si>
  <si>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</si>
  <si>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</si>
  <si>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</si>
  <si>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</si>
  <si>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</si>
  <si>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BOX 1 (32 bytes)</t>
  </si>
  <si>
    <t>BOX 2 (32 bytes)</t>
  </si>
  <si>
    <t>BOX 3 (32 bytes)</t>
  </si>
  <si>
    <t>BOX 4 (32 bytes)</t>
  </si>
  <si>
    <t>BOX 5 (32 bytes)</t>
  </si>
  <si>
    <t>BOX 6 (32 bytes)</t>
  </si>
  <si>
    <t>BOX 7 (32 bytes)</t>
  </si>
  <si>
    <t>BOX 8 (32 bytes)</t>
  </si>
  <si>
    <t>BOX 128 (32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</si>
  <si>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</si>
  <si>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</si>
  <si>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</si>
  <si>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</si>
  <si>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</si>
  <si>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</si>
  <si>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</si>
  <si>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</si>
  <si>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</si>
  <si>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</si>
  <si>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</si>
  <si>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</si>
  <si>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</si>
  <si>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</si>
  <si>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</si>
  <si>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</si>
  <si>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</si>
  <si>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</si>
  <si>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</si>
  <si>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</si>
  <si>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</si>
  <si>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</si>
  <si>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</si>
  <si>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</si>
  <si>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</si>
  <si>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</si>
  <si>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</si>
  <si>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</si>
  <si>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</si>
  <si>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</si>
  <si>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</si>
  <si>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</si>
  <si>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</si>
  <si>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</si>
  <si>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</si>
  <si>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</si>
  <si>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</si>
  <si>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</si>
  <si>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</si>
  <si>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</si>
  <si>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</si>
  <si>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</si>
  <si>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</si>
  <si>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</si>
  <si>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</si>
  <si>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</si>
  <si>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</si>
  <si>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</si>
  <si>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</si>
  <si>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</si>
  <si>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</si>
  <si>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</si>
  <si>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</si>
  <si>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</si>
  <si>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</si>
  <si>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</si>
  <si>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</si>
  <si>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</si>
  <si>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</si>
  <si>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</si>
  <si>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</si>
  <si>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</si>
  <si>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</si>
  <si>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</si>
  <si>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</si>
  <si>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</si>
  <si>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</si>
  <si>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</si>
  <si>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</si>
  <si>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</si>
  <si>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</si>
  <si>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</si>
  <si>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</si>
  <si>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</si>
  <si>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</si>
  <si>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</si>
  <si>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</si>
  <si>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</si>
  <si>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</si>
  <si>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</si>
  <si>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TIMER register value</t>
  </si>
  <si>
    <t>Delay</t>
  </si>
  <si>
    <t>dec</t>
  </si>
  <si>
    <t>hex</t>
  </si>
  <si>
    <t>[seconds]</t>
  </si>
  <si>
    <t>[time]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</si>
  <si>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</si>
  <si>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</si>
  <si>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</si>
  <si>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</si>
  <si>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</si>
  <si>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</si>
  <si>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</si>
  <si>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</si>
  <si>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</si>
  <si>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</si>
  <si>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</si>
  <si>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</si>
  <si>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</si>
  <si>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</si>
  <si>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</si>
  <si>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</si>
  <si>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</si>
  <si>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</si>
  <si>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</si>
  <si>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</si>
  <si>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</si>
  <si>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</si>
  <si>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</si>
  <si>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</si>
  <si>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</si>
  <si>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</si>
  <si>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FITER REGISTERS - they hold  12bytes of CAN message which can activate the box</t>
  </si>
  <si>
    <t>Posible options:
0x00 - CAN byte doesn't need checking to FILTER byte (always matched)
0x01 - CAN byte must be identical as FILTER byte (FILx=CANx)
0x02 - CAN byte must be different than FILTER byte (FILx!=CANx)</t>
  </si>
  <si>
    <t>INSTRUCTION REGISTERS - they hold module instruction which will be executed when CAN message bytes match FILTER REGISTERS</t>
  </si>
  <si>
    <t>REGISTERS MEANING</t>
  </si>
  <si>
    <t>FIRMWARE dedicated registers</t>
  </si>
  <si>
    <t>OTHER BOOTLOADER REGISTERS</t>
  </si>
  <si>
    <t>Routines working registers</t>
  </si>
  <si>
    <t>TIMER0_1000ms</t>
  </si>
  <si>
    <t>TIMER2_20ms</t>
  </si>
  <si>
    <t>Instruction working registers</t>
  </si>
  <si>
    <t>Interrupts shadow registers</t>
  </si>
  <si>
    <t>BOXES</t>
  </si>
  <si>
    <t>OPER1</t>
  </si>
  <si>
    <t>OPER2</t>
  </si>
  <si>
    <t>OPER3</t>
  </si>
  <si>
    <t>OPER4</t>
  </si>
  <si>
    <t>OPER5</t>
  </si>
  <si>
    <t>OPER6</t>
  </si>
  <si>
    <t>OPER7</t>
  </si>
  <si>
    <t>OPER8</t>
  </si>
  <si>
    <t>OPER9</t>
  </si>
  <si>
    <t>OPER10</t>
  </si>
  <si>
    <t>OPER11</t>
  </si>
  <si>
    <t>OPER12</t>
  </si>
  <si>
    <t>CONDITIONAL OPERATOR REGISTERS - they decide if FILTER REGISTER must be mached to CAN message</t>
  </si>
  <si>
    <t>last saved relay states: bit &lt;0&gt; - relay 1 … &lt;5&gt; - relay 6. Possible values: '1' - relay on, '0' - relay off</t>
  </si>
  <si>
    <t>defined power up relay states: bit &lt;0&gt; - relay 1 … &lt;5&gt; - relay 6. Possible values: '1' - relay on, '0' - relay off</t>
  </si>
  <si>
    <t>power up source: bit &lt;0&gt; - relay 1 … &lt;5&gt; - relay 6. Possible values: '1' - power up from last saved, '0' - from defined power up values</t>
  </si>
  <si>
    <t>relay coil polarity: bit &lt;0&gt; - relay 1 … &lt;5&gt; - relay 6. Possible values: '0' - normal, '1' - reversed</t>
  </si>
  <si>
    <t xml:space="preserve"> If Bootloader flag = 0xFF then node enters programming mode after rebooting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</si>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</sst>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£&quot;* #,##0.00_-;\-&quot;£&quot;* #,##0.00_-;_-&quot;£&quot;* &quot;-&quot;??_-;_-@_-"/>
    <numFmt numFmtId="164" formatCode="00\h"/>
    <numFmt numFmtId="165" formatCode="000000\h"/>
  </numFmts>
  <fonts count="28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5"/>
      <color indexed="10"/>
      <name val="Arial"/>
      <family val="2"/>
      <charset val="238"/>
    </font>
    <font>
      <b/>
      <sz val="8"/>
      <color rgb="FFFF000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4" fillId="0" borderId="0" applyFont="0" applyFill="0" applyBorder="0" applyAlignment="0" applyProtection="0"/>
  </cellStyleXfs>
  <cellXfs count="218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0" fillId="0" borderId="0" xfId="0" applyNumberFormat="1"/>
    <xf numFmtId="21" fontId="0" fillId="0" borderId="0" xfId="0" applyNumberFormat="1"/>
    <xf numFmtId="44" fontId="0" fillId="0" borderId="0" xfId="1" applyFont="1"/>
    <xf numFmtId="0" fontId="0" fillId="0" borderId="0" xfId="0" applyBorder="1"/>
    <xf numFmtId="0" fontId="0" fillId="0" borderId="0" xfId="0" applyNumberFormat="1" applyBorder="1"/>
    <xf numFmtId="21" fontId="0" fillId="0" borderId="0" xfId="0" applyNumberFormat="1" applyBorder="1"/>
    <xf numFmtId="0" fontId="0" fillId="0" borderId="0" xfId="0" applyAlignment="1">
      <alignment horizontal="right"/>
    </xf>
    <xf numFmtId="0" fontId="25" fillId="11" borderId="1" xfId="0" applyNumberFormat="1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  <xf numFmtId="0" fontId="25" fillId="11" borderId="1" xfId="0" applyFont="1" applyFill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10" xfId="0" applyBorder="1"/>
    <xf numFmtId="0" fontId="0" fillId="0" borderId="10" xfId="0" applyNumberFormat="1" applyBorder="1"/>
    <xf numFmtId="21" fontId="0" fillId="0" borderId="10" xfId="0" applyNumberFormat="1" applyBorder="1"/>
    <xf numFmtId="0" fontId="0" fillId="0" borderId="0" xfId="0" applyBorder="1" applyAlignment="1">
      <alignment horizontal="right"/>
    </xf>
    <xf numFmtId="0" fontId="1" fillId="0" borderId="0" xfId="0" applyFont="1" applyFill="1" applyAlignment="1">
      <alignment horizontal="left" vertical="top" wrapText="1"/>
    </xf>
    <xf numFmtId="0" fontId="26" fillId="0" borderId="1" xfId="0" applyFont="1" applyFill="1" applyBorder="1" applyAlignment="1">
      <alignment horizontal="center"/>
    </xf>
    <xf numFmtId="0" fontId="1" fillId="11" borderId="3" xfId="0" applyFont="1" applyFill="1" applyBorder="1" applyAlignment="1"/>
    <xf numFmtId="0" fontId="27" fillId="0" borderId="0" xfId="0" applyFont="1" applyFill="1" applyAlignment="1">
      <alignment horizontal="left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" fillId="0" borderId="0" xfId="0" applyFont="1" applyFill="1" applyAlignment="1">
      <alignment horizontal="left" vertical="top" wrapText="1"/>
    </xf>
    <xf numFmtId="0" fontId="17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2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/>
    </xf>
    <xf numFmtId="21" fontId="25" fillId="11" borderId="1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30804352"/>
        <c:axId val="121427456"/>
      </c:lineChart>
      <c:catAx>
        <c:axId val="130804352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TIMER register value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427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1427456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 Delay [s]</a:t>
                </a:r>
              </a:p>
            </c:rich>
          </c:tx>
          <c:layout>
            <c:manualLayout>
              <c:xMode val="edge"/>
              <c:yMode val="edge"/>
              <c:x val="2.2792004560930793E-2"/>
              <c:y val="0.382792255974543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804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8278952266616"/>
          <c:y val="6.720447749831332E-2"/>
          <c:w val="0.85897555390785518"/>
          <c:h val="0.7553783270810418"/>
        </c:manualLayout>
      </c:layout>
      <c:lineChart>
        <c:grouping val="standard"/>
        <c:varyColors val="0"/>
        <c:ser>
          <c:idx val="1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TIMER!$A$3:$A$258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TIMER!$C$3:$C$258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  <c:pt idx="94">
                  <c:v>230</c:v>
                </c:pt>
                <c:pt idx="95">
                  <c:v>235</c:v>
                </c:pt>
                <c:pt idx="96">
                  <c:v>240</c:v>
                </c:pt>
                <c:pt idx="97">
                  <c:v>245</c:v>
                </c:pt>
                <c:pt idx="98">
                  <c:v>250</c:v>
                </c:pt>
                <c:pt idx="99">
                  <c:v>255</c:v>
                </c:pt>
                <c:pt idx="100">
                  <c:v>260</c:v>
                </c:pt>
                <c:pt idx="101">
                  <c:v>265</c:v>
                </c:pt>
                <c:pt idx="102">
                  <c:v>270</c:v>
                </c:pt>
                <c:pt idx="103">
                  <c:v>275</c:v>
                </c:pt>
                <c:pt idx="104">
                  <c:v>280</c:v>
                </c:pt>
                <c:pt idx="105">
                  <c:v>285</c:v>
                </c:pt>
                <c:pt idx="106">
                  <c:v>290</c:v>
                </c:pt>
                <c:pt idx="107">
                  <c:v>295</c:v>
                </c:pt>
                <c:pt idx="108">
                  <c:v>300</c:v>
                </c:pt>
                <c:pt idx="109">
                  <c:v>360</c:v>
                </c:pt>
                <c:pt idx="110">
                  <c:v>420</c:v>
                </c:pt>
                <c:pt idx="111">
                  <c:v>480</c:v>
                </c:pt>
                <c:pt idx="112">
                  <c:v>540</c:v>
                </c:pt>
                <c:pt idx="113">
                  <c:v>600</c:v>
                </c:pt>
                <c:pt idx="114">
                  <c:v>660</c:v>
                </c:pt>
                <c:pt idx="115">
                  <c:v>720</c:v>
                </c:pt>
                <c:pt idx="116">
                  <c:v>780</c:v>
                </c:pt>
                <c:pt idx="117">
                  <c:v>840</c:v>
                </c:pt>
                <c:pt idx="118">
                  <c:v>900</c:v>
                </c:pt>
                <c:pt idx="119">
                  <c:v>960</c:v>
                </c:pt>
                <c:pt idx="120">
                  <c:v>1020</c:v>
                </c:pt>
                <c:pt idx="121">
                  <c:v>1080</c:v>
                </c:pt>
                <c:pt idx="122">
                  <c:v>1140</c:v>
                </c:pt>
                <c:pt idx="123">
                  <c:v>1200</c:v>
                </c:pt>
                <c:pt idx="124">
                  <c:v>1260</c:v>
                </c:pt>
                <c:pt idx="125">
                  <c:v>1320</c:v>
                </c:pt>
                <c:pt idx="126">
                  <c:v>1380</c:v>
                </c:pt>
                <c:pt idx="127">
                  <c:v>1440</c:v>
                </c:pt>
                <c:pt idx="128">
                  <c:v>1500</c:v>
                </c:pt>
                <c:pt idx="129">
                  <c:v>1560</c:v>
                </c:pt>
                <c:pt idx="130">
                  <c:v>1620</c:v>
                </c:pt>
                <c:pt idx="131">
                  <c:v>1680</c:v>
                </c:pt>
                <c:pt idx="132">
                  <c:v>1740</c:v>
                </c:pt>
                <c:pt idx="133">
                  <c:v>1800</c:v>
                </c:pt>
                <c:pt idx="134">
                  <c:v>1860</c:v>
                </c:pt>
                <c:pt idx="135">
                  <c:v>1920</c:v>
                </c:pt>
                <c:pt idx="136">
                  <c:v>1980</c:v>
                </c:pt>
                <c:pt idx="137">
                  <c:v>2040</c:v>
                </c:pt>
                <c:pt idx="138">
                  <c:v>2100</c:v>
                </c:pt>
                <c:pt idx="139">
                  <c:v>2160</c:v>
                </c:pt>
                <c:pt idx="140">
                  <c:v>2220</c:v>
                </c:pt>
                <c:pt idx="141">
                  <c:v>2280</c:v>
                </c:pt>
                <c:pt idx="142">
                  <c:v>2340</c:v>
                </c:pt>
                <c:pt idx="143">
                  <c:v>2400</c:v>
                </c:pt>
                <c:pt idx="144">
                  <c:v>2460</c:v>
                </c:pt>
                <c:pt idx="145">
                  <c:v>2520</c:v>
                </c:pt>
                <c:pt idx="146">
                  <c:v>2580</c:v>
                </c:pt>
                <c:pt idx="147">
                  <c:v>2640</c:v>
                </c:pt>
                <c:pt idx="148">
                  <c:v>2700</c:v>
                </c:pt>
                <c:pt idx="149">
                  <c:v>2760</c:v>
                </c:pt>
                <c:pt idx="150">
                  <c:v>2820</c:v>
                </c:pt>
                <c:pt idx="151">
                  <c:v>2880</c:v>
                </c:pt>
                <c:pt idx="152">
                  <c:v>2940</c:v>
                </c:pt>
                <c:pt idx="153">
                  <c:v>3000</c:v>
                </c:pt>
                <c:pt idx="154">
                  <c:v>3060</c:v>
                </c:pt>
                <c:pt idx="155">
                  <c:v>3120</c:v>
                </c:pt>
                <c:pt idx="156">
                  <c:v>3180</c:v>
                </c:pt>
                <c:pt idx="157">
                  <c:v>3240</c:v>
                </c:pt>
                <c:pt idx="158">
                  <c:v>3300</c:v>
                </c:pt>
                <c:pt idx="159">
                  <c:v>3360</c:v>
                </c:pt>
                <c:pt idx="160">
                  <c:v>3420</c:v>
                </c:pt>
                <c:pt idx="161">
                  <c:v>3480</c:v>
                </c:pt>
                <c:pt idx="162">
                  <c:v>3540</c:v>
                </c:pt>
                <c:pt idx="163">
                  <c:v>3600</c:v>
                </c:pt>
                <c:pt idx="164">
                  <c:v>4500</c:v>
                </c:pt>
                <c:pt idx="165">
                  <c:v>5400</c:v>
                </c:pt>
                <c:pt idx="166">
                  <c:v>6300</c:v>
                </c:pt>
                <c:pt idx="167">
                  <c:v>7200</c:v>
                </c:pt>
                <c:pt idx="168">
                  <c:v>8100</c:v>
                </c:pt>
                <c:pt idx="169">
                  <c:v>9000</c:v>
                </c:pt>
                <c:pt idx="170">
                  <c:v>9900</c:v>
                </c:pt>
                <c:pt idx="171">
                  <c:v>10800</c:v>
                </c:pt>
                <c:pt idx="172">
                  <c:v>11700</c:v>
                </c:pt>
                <c:pt idx="173">
                  <c:v>12600</c:v>
                </c:pt>
                <c:pt idx="174">
                  <c:v>13500</c:v>
                </c:pt>
                <c:pt idx="175">
                  <c:v>14400</c:v>
                </c:pt>
                <c:pt idx="176">
                  <c:v>15300</c:v>
                </c:pt>
                <c:pt idx="177">
                  <c:v>16200</c:v>
                </c:pt>
                <c:pt idx="178">
                  <c:v>17100</c:v>
                </c:pt>
                <c:pt idx="179">
                  <c:v>18000</c:v>
                </c:pt>
                <c:pt idx="180">
                  <c:v>18900</c:v>
                </c:pt>
                <c:pt idx="181">
                  <c:v>19800</c:v>
                </c:pt>
                <c:pt idx="182">
                  <c:v>20700</c:v>
                </c:pt>
                <c:pt idx="183">
                  <c:v>21600</c:v>
                </c:pt>
                <c:pt idx="184">
                  <c:v>22500</c:v>
                </c:pt>
                <c:pt idx="185">
                  <c:v>23400</c:v>
                </c:pt>
                <c:pt idx="186">
                  <c:v>24300</c:v>
                </c:pt>
                <c:pt idx="187">
                  <c:v>25200</c:v>
                </c:pt>
                <c:pt idx="188">
                  <c:v>26100</c:v>
                </c:pt>
                <c:pt idx="189">
                  <c:v>27000</c:v>
                </c:pt>
                <c:pt idx="190">
                  <c:v>27900</c:v>
                </c:pt>
                <c:pt idx="191">
                  <c:v>28800</c:v>
                </c:pt>
                <c:pt idx="192">
                  <c:v>29700</c:v>
                </c:pt>
                <c:pt idx="193">
                  <c:v>30600</c:v>
                </c:pt>
                <c:pt idx="194">
                  <c:v>31500</c:v>
                </c:pt>
                <c:pt idx="195">
                  <c:v>32400</c:v>
                </c:pt>
                <c:pt idx="196">
                  <c:v>33300</c:v>
                </c:pt>
                <c:pt idx="197">
                  <c:v>34200</c:v>
                </c:pt>
                <c:pt idx="198">
                  <c:v>35100</c:v>
                </c:pt>
                <c:pt idx="199">
                  <c:v>36000</c:v>
                </c:pt>
                <c:pt idx="200">
                  <c:v>36900</c:v>
                </c:pt>
                <c:pt idx="201">
                  <c:v>37800</c:v>
                </c:pt>
                <c:pt idx="202">
                  <c:v>38700</c:v>
                </c:pt>
                <c:pt idx="203">
                  <c:v>39600</c:v>
                </c:pt>
                <c:pt idx="204">
                  <c:v>40500</c:v>
                </c:pt>
                <c:pt idx="205">
                  <c:v>41400</c:v>
                </c:pt>
                <c:pt idx="206">
                  <c:v>42300</c:v>
                </c:pt>
                <c:pt idx="207">
                  <c:v>43200</c:v>
                </c:pt>
                <c:pt idx="208">
                  <c:v>44100</c:v>
                </c:pt>
                <c:pt idx="209">
                  <c:v>45000</c:v>
                </c:pt>
                <c:pt idx="210">
                  <c:v>45900</c:v>
                </c:pt>
                <c:pt idx="211">
                  <c:v>46800</c:v>
                </c:pt>
                <c:pt idx="212">
                  <c:v>47700</c:v>
                </c:pt>
                <c:pt idx="213">
                  <c:v>48600</c:v>
                </c:pt>
                <c:pt idx="214">
                  <c:v>49500</c:v>
                </c:pt>
                <c:pt idx="215">
                  <c:v>50400</c:v>
                </c:pt>
                <c:pt idx="216">
                  <c:v>51300</c:v>
                </c:pt>
                <c:pt idx="217">
                  <c:v>52200</c:v>
                </c:pt>
                <c:pt idx="218">
                  <c:v>53100</c:v>
                </c:pt>
                <c:pt idx="219">
                  <c:v>54000</c:v>
                </c:pt>
                <c:pt idx="220">
                  <c:v>54900</c:v>
                </c:pt>
                <c:pt idx="221">
                  <c:v>55800</c:v>
                </c:pt>
                <c:pt idx="222">
                  <c:v>56700</c:v>
                </c:pt>
                <c:pt idx="223">
                  <c:v>57600</c:v>
                </c:pt>
                <c:pt idx="224">
                  <c:v>58500</c:v>
                </c:pt>
                <c:pt idx="225">
                  <c:v>59400</c:v>
                </c:pt>
                <c:pt idx="226">
                  <c:v>60300</c:v>
                </c:pt>
                <c:pt idx="227">
                  <c:v>61200</c:v>
                </c:pt>
                <c:pt idx="228">
                  <c:v>62100</c:v>
                </c:pt>
                <c:pt idx="229">
                  <c:v>63000</c:v>
                </c:pt>
                <c:pt idx="230">
                  <c:v>63900</c:v>
                </c:pt>
                <c:pt idx="231">
                  <c:v>64800</c:v>
                </c:pt>
                <c:pt idx="232">
                  <c:v>65700</c:v>
                </c:pt>
                <c:pt idx="233">
                  <c:v>66600</c:v>
                </c:pt>
                <c:pt idx="234">
                  <c:v>67500</c:v>
                </c:pt>
                <c:pt idx="235">
                  <c:v>68400</c:v>
                </c:pt>
                <c:pt idx="236">
                  <c:v>69300</c:v>
                </c:pt>
                <c:pt idx="237">
                  <c:v>70200</c:v>
                </c:pt>
                <c:pt idx="238">
                  <c:v>71100</c:v>
                </c:pt>
                <c:pt idx="239">
                  <c:v>72000</c:v>
                </c:pt>
                <c:pt idx="240">
                  <c:v>72900</c:v>
                </c:pt>
                <c:pt idx="241">
                  <c:v>73800</c:v>
                </c:pt>
                <c:pt idx="242">
                  <c:v>74700</c:v>
                </c:pt>
                <c:pt idx="243">
                  <c:v>75600</c:v>
                </c:pt>
                <c:pt idx="244">
                  <c:v>76500</c:v>
                </c:pt>
                <c:pt idx="245">
                  <c:v>77400</c:v>
                </c:pt>
                <c:pt idx="246">
                  <c:v>78300</c:v>
                </c:pt>
                <c:pt idx="247">
                  <c:v>79200</c:v>
                </c:pt>
                <c:pt idx="248">
                  <c:v>80100</c:v>
                </c:pt>
                <c:pt idx="249">
                  <c:v>81000</c:v>
                </c:pt>
                <c:pt idx="250">
                  <c:v>81900</c:v>
                </c:pt>
                <c:pt idx="251">
                  <c:v>82800</c:v>
                </c:pt>
                <c:pt idx="252">
                  <c:v>83700</c:v>
                </c:pt>
                <c:pt idx="253">
                  <c:v>84600</c:v>
                </c:pt>
                <c:pt idx="254">
                  <c:v>85500</c:v>
                </c:pt>
                <c:pt idx="255">
                  <c:v>86400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>
              <a:solidFill>
                <a:schemeClr val="accent3">
                  <a:lumMod val="75000"/>
                </a:schemeClr>
              </a:solidFill>
            </a:ln>
          </c:spPr>
        </c:dropLines>
        <c:marker val="1"/>
        <c:smooth val="0"/>
        <c:axId val="121312384"/>
        <c:axId val="121314304"/>
      </c:lineChart>
      <c:catAx>
        <c:axId val="121312384"/>
        <c:scaling>
          <c:orientation val="minMax"/>
          <c:max val="255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wartość rejestru TIMER</a:t>
                </a:r>
              </a:p>
            </c:rich>
          </c:tx>
          <c:layout>
            <c:manualLayout>
              <c:xMode val="edge"/>
              <c:yMode val="edge"/>
              <c:x val="0.44444506271849227"/>
              <c:y val="0.8978518193774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143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1314304"/>
        <c:scaling>
          <c:logBase val="10"/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Czas opóźnienia [s]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27419426819311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1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0-60 (00h-3Dh)</a:t>
            </a:r>
          </a:p>
        </c:rich>
      </c:tx>
      <c:layout>
        <c:manualLayout>
          <c:xMode val="edge"/>
          <c:yMode val="edge"/>
          <c:x val="0.37606889922333958"/>
          <c:y val="3.313253012048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08278952266616"/>
          <c:y val="0.18373493975903615"/>
          <c:w val="0.84473051984636505"/>
          <c:h val="0.6355421686746988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TIMER!$D$3:$D$63</c:f>
              <c:strCache>
                <c:ptCount val="1"/>
                <c:pt idx="0">
                  <c:v>00:00:00 00:00:01 00:00:02 00:00:03 00:00:04 00:00:05 00:00:06 00:00:07 00:00:08 00:00:09 00:00:10 00:00:11 00:00:12 00:00:13 00:00:14 00:00:15 00:00:16 00:00:17 00:00:18 00:00:19 00:00:20 00:00:21 00:00:22 00:00:23 00:00:24 00:00:25 00:00:26 00:00:27 00: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TIMER!$A$3:$A$63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TIMER!$D$3:$D$63</c:f>
              <c:numCache>
                <c:formatCode>h:mm:ss</c:formatCode>
                <c:ptCount val="61"/>
                <c:pt idx="0">
                  <c:v>0</c:v>
                </c:pt>
                <c:pt idx="1">
                  <c:v>1.1574074074074073E-5</c:v>
                </c:pt>
                <c:pt idx="2">
                  <c:v>2.3148148148148147E-5</c:v>
                </c:pt>
                <c:pt idx="3">
                  <c:v>3.4722222222222222E-5</c:v>
                </c:pt>
                <c:pt idx="4">
                  <c:v>4.6296296296296294E-5</c:v>
                </c:pt>
                <c:pt idx="5">
                  <c:v>5.7870370370370366E-5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9.2592592592592588E-5</c:v>
                </c:pt>
                <c:pt idx="9">
                  <c:v>1.0416666666666666E-4</c:v>
                </c:pt>
                <c:pt idx="10">
                  <c:v>1.1574074074074073E-4</c:v>
                </c:pt>
                <c:pt idx="11">
                  <c:v>1.273148148148148E-4</c:v>
                </c:pt>
                <c:pt idx="12">
                  <c:v>1.3888888888888889E-4</c:v>
                </c:pt>
                <c:pt idx="13">
                  <c:v>1.5046296296296297E-4</c:v>
                </c:pt>
                <c:pt idx="14">
                  <c:v>1.6203703703703706E-4</c:v>
                </c:pt>
                <c:pt idx="15">
                  <c:v>1.7361111111111114E-4</c:v>
                </c:pt>
                <c:pt idx="16">
                  <c:v>1.8518518518518523E-4</c:v>
                </c:pt>
                <c:pt idx="17">
                  <c:v>1.9675925925925932E-4</c:v>
                </c:pt>
                <c:pt idx="18">
                  <c:v>2.083333333333334E-4</c:v>
                </c:pt>
                <c:pt idx="19">
                  <c:v>2.1990740740740749E-4</c:v>
                </c:pt>
                <c:pt idx="20">
                  <c:v>2.3148148148148157E-4</c:v>
                </c:pt>
                <c:pt idx="21">
                  <c:v>2.4305555555555566E-4</c:v>
                </c:pt>
                <c:pt idx="22">
                  <c:v>2.5462962962962972E-4</c:v>
                </c:pt>
                <c:pt idx="23">
                  <c:v>2.6620370370370377E-4</c:v>
                </c:pt>
                <c:pt idx="24">
                  <c:v>2.7777777777777783E-4</c:v>
                </c:pt>
                <c:pt idx="25">
                  <c:v>2.8935185185185189E-4</c:v>
                </c:pt>
                <c:pt idx="26">
                  <c:v>3.0092592592592595E-4</c:v>
                </c:pt>
                <c:pt idx="27">
                  <c:v>3.1250000000000001E-4</c:v>
                </c:pt>
                <c:pt idx="28">
                  <c:v>3.2407407407407406E-4</c:v>
                </c:pt>
                <c:pt idx="29">
                  <c:v>3.3564814814814812E-4</c:v>
                </c:pt>
                <c:pt idx="30">
                  <c:v>3.4722222222222218E-4</c:v>
                </c:pt>
                <c:pt idx="31">
                  <c:v>3.5879629629629624E-4</c:v>
                </c:pt>
                <c:pt idx="32">
                  <c:v>3.703703703703703E-4</c:v>
                </c:pt>
                <c:pt idx="33">
                  <c:v>3.8194444444444436E-4</c:v>
                </c:pt>
                <c:pt idx="34">
                  <c:v>3.9351851851851841E-4</c:v>
                </c:pt>
                <c:pt idx="35">
                  <c:v>4.0509259259259247E-4</c:v>
                </c:pt>
                <c:pt idx="36">
                  <c:v>4.1666666666666653E-4</c:v>
                </c:pt>
                <c:pt idx="37">
                  <c:v>4.2824074074074059E-4</c:v>
                </c:pt>
                <c:pt idx="38">
                  <c:v>4.3981481481481465E-4</c:v>
                </c:pt>
                <c:pt idx="39">
                  <c:v>4.5138888888888871E-4</c:v>
                </c:pt>
                <c:pt idx="40">
                  <c:v>4.6296296296296276E-4</c:v>
                </c:pt>
                <c:pt idx="41">
                  <c:v>4.7453703703703682E-4</c:v>
                </c:pt>
                <c:pt idx="42">
                  <c:v>4.8611111111111088E-4</c:v>
                </c:pt>
                <c:pt idx="43">
                  <c:v>4.9768518518518499E-4</c:v>
                </c:pt>
                <c:pt idx="44">
                  <c:v>5.0925925925925911E-4</c:v>
                </c:pt>
                <c:pt idx="45">
                  <c:v>5.2083333333333322E-4</c:v>
                </c:pt>
                <c:pt idx="46">
                  <c:v>5.3240740740740733E-4</c:v>
                </c:pt>
                <c:pt idx="47">
                  <c:v>5.4398148148148144E-4</c:v>
                </c:pt>
                <c:pt idx="48">
                  <c:v>5.5555555555555556E-4</c:v>
                </c:pt>
                <c:pt idx="49">
                  <c:v>5.6712962962962967E-4</c:v>
                </c:pt>
                <c:pt idx="50">
                  <c:v>5.7870370370370378E-4</c:v>
                </c:pt>
                <c:pt idx="51">
                  <c:v>5.9027777777777789E-4</c:v>
                </c:pt>
                <c:pt idx="52">
                  <c:v>6.01851851851852E-4</c:v>
                </c:pt>
                <c:pt idx="53">
                  <c:v>6.1342592592592612E-4</c:v>
                </c:pt>
                <c:pt idx="54">
                  <c:v>6.2500000000000023E-4</c:v>
                </c:pt>
                <c:pt idx="55">
                  <c:v>6.3657407407407434E-4</c:v>
                </c:pt>
                <c:pt idx="56">
                  <c:v>6.4814814814814845E-4</c:v>
                </c:pt>
                <c:pt idx="57">
                  <c:v>6.5972222222222257E-4</c:v>
                </c:pt>
                <c:pt idx="58">
                  <c:v>6.7129629629629668E-4</c:v>
                </c:pt>
                <c:pt idx="59">
                  <c:v>6.8287037037037079E-4</c:v>
                </c:pt>
                <c:pt idx="60">
                  <c:v>6.944444444444449E-4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50784"/>
        <c:axId val="121357056"/>
      </c:barChart>
      <c:catAx>
        <c:axId val="12135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1737949800166102"/>
              <c:y val="0.885542168674698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57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357056"/>
        <c:scaling>
          <c:orientation val="minMax"/>
          <c:max val="6.9444444444444404E-4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92054498384218E-2"/>
              <c:y val="0.44578313253012047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50784"/>
        <c:crosses val="autoZero"/>
        <c:crossBetween val="midCat"/>
        <c:majorUnit val="5.78703703703704E-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61-108 (3Ch-6Ch)</a:t>
            </a:r>
          </a:p>
        </c:rich>
      </c:tx>
      <c:layout>
        <c:manualLayout>
          <c:xMode val="edge"/>
          <c:yMode val="edge"/>
          <c:x val="0.36557635633581825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1046804881149"/>
          <c:y val="0.18263499753666135"/>
          <c:w val="0.85917556119390748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TIMER!$A$64:$A$111</c:f>
              <c:numCache>
                <c:formatCode>General</c:formatCode>
                <c:ptCount val="48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66</c:v>
                </c:pt>
                <c:pt idx="6">
                  <c:v>67</c:v>
                </c:pt>
                <c:pt idx="7">
                  <c:v>68</c:v>
                </c:pt>
                <c:pt idx="8">
                  <c:v>69</c:v>
                </c:pt>
                <c:pt idx="9">
                  <c:v>70</c:v>
                </c:pt>
                <c:pt idx="10">
                  <c:v>71</c:v>
                </c:pt>
                <c:pt idx="11">
                  <c:v>72</c:v>
                </c:pt>
                <c:pt idx="12">
                  <c:v>73</c:v>
                </c:pt>
                <c:pt idx="13">
                  <c:v>74</c:v>
                </c:pt>
                <c:pt idx="14">
                  <c:v>75</c:v>
                </c:pt>
                <c:pt idx="15">
                  <c:v>76</c:v>
                </c:pt>
                <c:pt idx="16">
                  <c:v>77</c:v>
                </c:pt>
                <c:pt idx="17">
                  <c:v>78</c:v>
                </c:pt>
                <c:pt idx="18">
                  <c:v>79</c:v>
                </c:pt>
                <c:pt idx="19">
                  <c:v>80</c:v>
                </c:pt>
                <c:pt idx="20">
                  <c:v>81</c:v>
                </c:pt>
                <c:pt idx="21">
                  <c:v>82</c:v>
                </c:pt>
                <c:pt idx="22">
                  <c:v>83</c:v>
                </c:pt>
                <c:pt idx="23">
                  <c:v>84</c:v>
                </c:pt>
                <c:pt idx="24">
                  <c:v>85</c:v>
                </c:pt>
                <c:pt idx="25">
                  <c:v>86</c:v>
                </c:pt>
                <c:pt idx="26">
                  <c:v>87</c:v>
                </c:pt>
                <c:pt idx="27">
                  <c:v>88</c:v>
                </c:pt>
                <c:pt idx="28">
                  <c:v>89</c:v>
                </c:pt>
                <c:pt idx="29">
                  <c:v>90</c:v>
                </c:pt>
                <c:pt idx="30">
                  <c:v>91</c:v>
                </c:pt>
                <c:pt idx="31">
                  <c:v>92</c:v>
                </c:pt>
                <c:pt idx="32">
                  <c:v>93</c:v>
                </c:pt>
                <c:pt idx="33">
                  <c:v>94</c:v>
                </c:pt>
                <c:pt idx="34">
                  <c:v>95</c:v>
                </c:pt>
                <c:pt idx="35">
                  <c:v>96</c:v>
                </c:pt>
                <c:pt idx="36">
                  <c:v>97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101</c:v>
                </c:pt>
                <c:pt idx="41">
                  <c:v>102</c:v>
                </c:pt>
                <c:pt idx="42">
                  <c:v>103</c:v>
                </c:pt>
                <c:pt idx="43">
                  <c:v>104</c:v>
                </c:pt>
                <c:pt idx="44">
                  <c:v>105</c:v>
                </c:pt>
                <c:pt idx="45">
                  <c:v>106</c:v>
                </c:pt>
                <c:pt idx="46">
                  <c:v>107</c:v>
                </c:pt>
                <c:pt idx="47">
                  <c:v>108</c:v>
                </c:pt>
              </c:numCache>
            </c:numRef>
          </c:cat>
          <c:val>
            <c:numRef>
              <c:f>TIMER!$D$64:$D$111</c:f>
              <c:numCache>
                <c:formatCode>h:mm:ss</c:formatCode>
                <c:ptCount val="48"/>
                <c:pt idx="0">
                  <c:v>7.5231481481481471E-4</c:v>
                </c:pt>
                <c:pt idx="1">
                  <c:v>8.1018518518518505E-4</c:v>
                </c:pt>
                <c:pt idx="2">
                  <c:v>8.680555555555554E-4</c:v>
                </c:pt>
                <c:pt idx="3">
                  <c:v>9.2592592592592574E-4</c:v>
                </c:pt>
                <c:pt idx="4">
                  <c:v>9.837962962962962E-4</c:v>
                </c:pt>
                <c:pt idx="5">
                  <c:v>1.0416666666666667E-3</c:v>
                </c:pt>
                <c:pt idx="6">
                  <c:v>1.0995370370370371E-3</c:v>
                </c:pt>
                <c:pt idx="7">
                  <c:v>1.1574074074074076E-3</c:v>
                </c:pt>
                <c:pt idx="8">
                  <c:v>1.215277777777778E-3</c:v>
                </c:pt>
                <c:pt idx="9">
                  <c:v>1.2731481481481485E-3</c:v>
                </c:pt>
                <c:pt idx="10">
                  <c:v>1.3310185185185189E-3</c:v>
                </c:pt>
                <c:pt idx="11">
                  <c:v>1.3888888888888894E-3</c:v>
                </c:pt>
                <c:pt idx="12">
                  <c:v>1.4467592592592598E-3</c:v>
                </c:pt>
                <c:pt idx="13">
                  <c:v>1.5046296296296303E-3</c:v>
                </c:pt>
                <c:pt idx="14">
                  <c:v>1.5625000000000007E-3</c:v>
                </c:pt>
                <c:pt idx="15">
                  <c:v>1.6203703703703712E-3</c:v>
                </c:pt>
                <c:pt idx="16">
                  <c:v>1.6782407407407416E-3</c:v>
                </c:pt>
                <c:pt idx="17">
                  <c:v>1.7361111111111121E-3</c:v>
                </c:pt>
                <c:pt idx="18">
                  <c:v>1.7939814814814826E-3</c:v>
                </c:pt>
                <c:pt idx="19">
                  <c:v>1.851851851851853E-3</c:v>
                </c:pt>
                <c:pt idx="20">
                  <c:v>1.9097222222222235E-3</c:v>
                </c:pt>
                <c:pt idx="21">
                  <c:v>1.9675925925925937E-3</c:v>
                </c:pt>
                <c:pt idx="22">
                  <c:v>2.0254629629629642E-3</c:v>
                </c:pt>
                <c:pt idx="23">
                  <c:v>2.0833333333333346E-3</c:v>
                </c:pt>
                <c:pt idx="24">
                  <c:v>2.1412037037037051E-3</c:v>
                </c:pt>
                <c:pt idx="25">
                  <c:v>2.1990740740740755E-3</c:v>
                </c:pt>
                <c:pt idx="26">
                  <c:v>2.256944444444446E-3</c:v>
                </c:pt>
                <c:pt idx="27">
                  <c:v>2.3148148148148164E-3</c:v>
                </c:pt>
                <c:pt idx="28">
                  <c:v>2.3726851851851869E-3</c:v>
                </c:pt>
                <c:pt idx="29">
                  <c:v>2.4305555555555573E-3</c:v>
                </c:pt>
                <c:pt idx="30">
                  <c:v>2.4884259259259278E-3</c:v>
                </c:pt>
                <c:pt idx="31">
                  <c:v>2.5462962962962982E-3</c:v>
                </c:pt>
                <c:pt idx="32">
                  <c:v>2.6041666666666687E-3</c:v>
                </c:pt>
                <c:pt idx="33">
                  <c:v>2.6620370370370391E-3</c:v>
                </c:pt>
                <c:pt idx="34">
                  <c:v>2.7199074074074096E-3</c:v>
                </c:pt>
                <c:pt idx="35">
                  <c:v>2.7777777777777801E-3</c:v>
                </c:pt>
                <c:pt idx="36">
                  <c:v>2.8356481481481505E-3</c:v>
                </c:pt>
                <c:pt idx="37">
                  <c:v>2.893518518518521E-3</c:v>
                </c:pt>
                <c:pt idx="38">
                  <c:v>2.9513888888888914E-3</c:v>
                </c:pt>
                <c:pt idx="39">
                  <c:v>3.0092592592592619E-3</c:v>
                </c:pt>
                <c:pt idx="40">
                  <c:v>3.0671296296296323E-3</c:v>
                </c:pt>
                <c:pt idx="41">
                  <c:v>3.1250000000000028E-3</c:v>
                </c:pt>
                <c:pt idx="42">
                  <c:v>3.1828703703703732E-3</c:v>
                </c:pt>
                <c:pt idx="43">
                  <c:v>3.2407407407407437E-3</c:v>
                </c:pt>
                <c:pt idx="44">
                  <c:v>3.2986111111111141E-3</c:v>
                </c:pt>
                <c:pt idx="45">
                  <c:v>3.3564814814814846E-3</c:v>
                </c:pt>
                <c:pt idx="46">
                  <c:v>3.414351851851855E-3</c:v>
                </c:pt>
                <c:pt idx="47">
                  <c:v>3.4722222222222255E-3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56832"/>
        <c:axId val="121658752"/>
      </c:barChart>
      <c:catAx>
        <c:axId val="12165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532035231287807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5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58752"/>
        <c:scaling>
          <c:orientation val="minMax"/>
          <c:max val="3.4722222222222199E-3"/>
          <c:min val="6.9444444444444404E-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59617515070399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56832"/>
        <c:crosses val="autoZero"/>
        <c:crossBetween val="between"/>
        <c:majorUnit val="2.3148148148148146E-4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109-163 (6Dh-A3h)</a:t>
            </a:r>
          </a:p>
        </c:rich>
      </c:tx>
      <c:layout>
        <c:manualLayout>
          <c:xMode val="edge"/>
          <c:yMode val="edge"/>
          <c:x val="0.36079545454545453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73863636363637"/>
          <c:y val="0.18263499753666135"/>
          <c:w val="0.859375"/>
          <c:h val="0.6197613850834246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TIMER!$A$112:$A$166</c:f>
              <c:numCache>
                <c:formatCode>General</c:formatCode>
                <c:ptCount val="55"/>
                <c:pt idx="0">
                  <c:v>109</c:v>
                </c:pt>
                <c:pt idx="1">
                  <c:v>110</c:v>
                </c:pt>
                <c:pt idx="2">
                  <c:v>111</c:v>
                </c:pt>
                <c:pt idx="3">
                  <c:v>112</c:v>
                </c:pt>
                <c:pt idx="4">
                  <c:v>113</c:v>
                </c:pt>
                <c:pt idx="5">
                  <c:v>114</c:v>
                </c:pt>
                <c:pt idx="6">
                  <c:v>115</c:v>
                </c:pt>
                <c:pt idx="7">
                  <c:v>116</c:v>
                </c:pt>
                <c:pt idx="8">
                  <c:v>117</c:v>
                </c:pt>
                <c:pt idx="9">
                  <c:v>118</c:v>
                </c:pt>
                <c:pt idx="10">
                  <c:v>119</c:v>
                </c:pt>
                <c:pt idx="11">
                  <c:v>120</c:v>
                </c:pt>
                <c:pt idx="12">
                  <c:v>121</c:v>
                </c:pt>
                <c:pt idx="13">
                  <c:v>122</c:v>
                </c:pt>
                <c:pt idx="14">
                  <c:v>123</c:v>
                </c:pt>
                <c:pt idx="15">
                  <c:v>124</c:v>
                </c:pt>
                <c:pt idx="16">
                  <c:v>125</c:v>
                </c:pt>
                <c:pt idx="17">
                  <c:v>126</c:v>
                </c:pt>
                <c:pt idx="18">
                  <c:v>127</c:v>
                </c:pt>
                <c:pt idx="19">
                  <c:v>128</c:v>
                </c:pt>
                <c:pt idx="20">
                  <c:v>129</c:v>
                </c:pt>
                <c:pt idx="21">
                  <c:v>130</c:v>
                </c:pt>
                <c:pt idx="22">
                  <c:v>131</c:v>
                </c:pt>
                <c:pt idx="23">
                  <c:v>132</c:v>
                </c:pt>
                <c:pt idx="24">
                  <c:v>133</c:v>
                </c:pt>
                <c:pt idx="25">
                  <c:v>134</c:v>
                </c:pt>
                <c:pt idx="26">
                  <c:v>135</c:v>
                </c:pt>
                <c:pt idx="27">
                  <c:v>136</c:v>
                </c:pt>
                <c:pt idx="28">
                  <c:v>137</c:v>
                </c:pt>
                <c:pt idx="29">
                  <c:v>138</c:v>
                </c:pt>
                <c:pt idx="30">
                  <c:v>139</c:v>
                </c:pt>
                <c:pt idx="31">
                  <c:v>140</c:v>
                </c:pt>
                <c:pt idx="32">
                  <c:v>141</c:v>
                </c:pt>
                <c:pt idx="33">
                  <c:v>142</c:v>
                </c:pt>
                <c:pt idx="34">
                  <c:v>143</c:v>
                </c:pt>
                <c:pt idx="35">
                  <c:v>144</c:v>
                </c:pt>
                <c:pt idx="36">
                  <c:v>145</c:v>
                </c:pt>
                <c:pt idx="37">
                  <c:v>146</c:v>
                </c:pt>
                <c:pt idx="38">
                  <c:v>147</c:v>
                </c:pt>
                <c:pt idx="39">
                  <c:v>148</c:v>
                </c:pt>
                <c:pt idx="40">
                  <c:v>149</c:v>
                </c:pt>
                <c:pt idx="41">
                  <c:v>150</c:v>
                </c:pt>
                <c:pt idx="42">
                  <c:v>151</c:v>
                </c:pt>
                <c:pt idx="43">
                  <c:v>152</c:v>
                </c:pt>
                <c:pt idx="44">
                  <c:v>153</c:v>
                </c:pt>
                <c:pt idx="45">
                  <c:v>154</c:v>
                </c:pt>
                <c:pt idx="46">
                  <c:v>155</c:v>
                </c:pt>
                <c:pt idx="47">
                  <c:v>156</c:v>
                </c:pt>
                <c:pt idx="48">
                  <c:v>157</c:v>
                </c:pt>
                <c:pt idx="49">
                  <c:v>158</c:v>
                </c:pt>
                <c:pt idx="50">
                  <c:v>159</c:v>
                </c:pt>
                <c:pt idx="51">
                  <c:v>160</c:v>
                </c:pt>
                <c:pt idx="52">
                  <c:v>161</c:v>
                </c:pt>
                <c:pt idx="53">
                  <c:v>162</c:v>
                </c:pt>
                <c:pt idx="54">
                  <c:v>163</c:v>
                </c:pt>
              </c:numCache>
            </c:numRef>
          </c:cat>
          <c:val>
            <c:numRef>
              <c:f>TIMER!$D$112:$D$166</c:f>
              <c:numCache>
                <c:formatCode>h:mm:ss</c:formatCode>
                <c:ptCount val="55"/>
                <c:pt idx="0">
                  <c:v>4.1666666666666701E-3</c:v>
                </c:pt>
                <c:pt idx="1">
                  <c:v>4.8611111111111147E-3</c:v>
                </c:pt>
                <c:pt idx="2">
                  <c:v>5.5555555555555592E-3</c:v>
                </c:pt>
                <c:pt idx="3">
                  <c:v>6.2500000000000038E-3</c:v>
                </c:pt>
                <c:pt idx="4">
                  <c:v>6.9444444444444484E-3</c:v>
                </c:pt>
                <c:pt idx="5">
                  <c:v>7.638888888888893E-3</c:v>
                </c:pt>
                <c:pt idx="6">
                  <c:v>8.3333333333333367E-3</c:v>
                </c:pt>
                <c:pt idx="7">
                  <c:v>9.0277777777777804E-3</c:v>
                </c:pt>
                <c:pt idx="8">
                  <c:v>9.7222222222222241E-3</c:v>
                </c:pt>
                <c:pt idx="9">
                  <c:v>1.0416666666666668E-2</c:v>
                </c:pt>
                <c:pt idx="10">
                  <c:v>1.1111111111111112E-2</c:v>
                </c:pt>
                <c:pt idx="11">
                  <c:v>1.1805555555555555E-2</c:v>
                </c:pt>
                <c:pt idx="12">
                  <c:v>1.2499999999999999E-2</c:v>
                </c:pt>
                <c:pt idx="13">
                  <c:v>1.3194444444444443E-2</c:v>
                </c:pt>
                <c:pt idx="14">
                  <c:v>1.3888888888888886E-2</c:v>
                </c:pt>
                <c:pt idx="15">
                  <c:v>1.458333333333333E-2</c:v>
                </c:pt>
                <c:pt idx="16">
                  <c:v>1.5277777777777774E-2</c:v>
                </c:pt>
                <c:pt idx="17">
                  <c:v>1.5972222222222218E-2</c:v>
                </c:pt>
                <c:pt idx="18">
                  <c:v>1.6666666666666663E-2</c:v>
                </c:pt>
                <c:pt idx="19">
                  <c:v>1.7361111111111108E-2</c:v>
                </c:pt>
                <c:pt idx="20">
                  <c:v>1.8055555555555554E-2</c:v>
                </c:pt>
                <c:pt idx="21">
                  <c:v>1.8749999999999999E-2</c:v>
                </c:pt>
                <c:pt idx="22">
                  <c:v>1.9444444444444445E-2</c:v>
                </c:pt>
                <c:pt idx="23">
                  <c:v>2.013888888888889E-2</c:v>
                </c:pt>
                <c:pt idx="24">
                  <c:v>2.0833333333333336E-2</c:v>
                </c:pt>
                <c:pt idx="25">
                  <c:v>2.1527777777777781E-2</c:v>
                </c:pt>
                <c:pt idx="26">
                  <c:v>2.2222222222222227E-2</c:v>
                </c:pt>
                <c:pt idx="27">
                  <c:v>2.2916666666666672E-2</c:v>
                </c:pt>
                <c:pt idx="28">
                  <c:v>2.3611111111111117E-2</c:v>
                </c:pt>
                <c:pt idx="29">
                  <c:v>2.4305555555555563E-2</c:v>
                </c:pt>
                <c:pt idx="30">
                  <c:v>2.5000000000000008E-2</c:v>
                </c:pt>
                <c:pt idx="31">
                  <c:v>2.5694444444444454E-2</c:v>
                </c:pt>
                <c:pt idx="32">
                  <c:v>2.6388888888888899E-2</c:v>
                </c:pt>
                <c:pt idx="33">
                  <c:v>2.7083333333333345E-2</c:v>
                </c:pt>
                <c:pt idx="34">
                  <c:v>2.777777777777779E-2</c:v>
                </c:pt>
                <c:pt idx="35">
                  <c:v>2.8472222222222236E-2</c:v>
                </c:pt>
                <c:pt idx="36">
                  <c:v>2.9166666666666681E-2</c:v>
                </c:pt>
                <c:pt idx="37">
                  <c:v>2.9861111111111126E-2</c:v>
                </c:pt>
                <c:pt idx="38">
                  <c:v>3.0555555555555572E-2</c:v>
                </c:pt>
                <c:pt idx="39">
                  <c:v>3.1250000000000014E-2</c:v>
                </c:pt>
                <c:pt idx="40">
                  <c:v>3.1944444444444456E-2</c:v>
                </c:pt>
                <c:pt idx="41">
                  <c:v>3.2638888888888898E-2</c:v>
                </c:pt>
                <c:pt idx="42">
                  <c:v>3.333333333333334E-2</c:v>
                </c:pt>
                <c:pt idx="43">
                  <c:v>3.4027777777777782E-2</c:v>
                </c:pt>
                <c:pt idx="44">
                  <c:v>3.4722222222222224E-2</c:v>
                </c:pt>
                <c:pt idx="45">
                  <c:v>3.5416666666666666E-2</c:v>
                </c:pt>
                <c:pt idx="46">
                  <c:v>3.6111111111111108E-2</c:v>
                </c:pt>
                <c:pt idx="47">
                  <c:v>3.680555555555555E-2</c:v>
                </c:pt>
                <c:pt idx="48">
                  <c:v>3.7499999999999992E-2</c:v>
                </c:pt>
                <c:pt idx="49">
                  <c:v>3.8194444444444434E-2</c:v>
                </c:pt>
                <c:pt idx="50">
                  <c:v>3.8888888888888876E-2</c:v>
                </c:pt>
                <c:pt idx="51">
                  <c:v>3.9583333333333318E-2</c:v>
                </c:pt>
                <c:pt idx="52">
                  <c:v>4.027777777777776E-2</c:v>
                </c:pt>
                <c:pt idx="53">
                  <c:v>4.0972222222222202E-2</c:v>
                </c:pt>
                <c:pt idx="54">
                  <c:v>4.1666666666666644E-2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83328"/>
        <c:axId val="121697792"/>
      </c:barChart>
      <c:catAx>
        <c:axId val="12168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471590909090912"/>
              <c:y val="0.88622884050576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97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97792"/>
        <c:scaling>
          <c:orientation val="minMax"/>
          <c:max val="4.1666666666666664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727272727272728E-2"/>
              <c:y val="0.43712638754676325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83328"/>
        <c:crosses val="autoZero"/>
        <c:crossBetween val="between"/>
        <c:majorUnit val="3.472222222222222E-3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TIMER value 164-255 (A4h-FFh)</a:t>
            </a:r>
          </a:p>
        </c:rich>
      </c:tx>
      <c:layout>
        <c:manualLayout>
          <c:xMode val="edge"/>
          <c:yMode val="edge"/>
          <c:x val="0.35977361993018819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28"/>
          <c:y val="0.18154814670569053"/>
          <c:w val="0.85127537629150829"/>
          <c:h val="0.622025617401464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TIMER!$A$167:$A$258</c:f>
              <c:numCache>
                <c:formatCode>General</c:formatCode>
                <c:ptCount val="92"/>
                <c:pt idx="0">
                  <c:v>164</c:v>
                </c:pt>
                <c:pt idx="1">
                  <c:v>165</c:v>
                </c:pt>
                <c:pt idx="2">
                  <c:v>166</c:v>
                </c:pt>
                <c:pt idx="3">
                  <c:v>167</c:v>
                </c:pt>
                <c:pt idx="4">
                  <c:v>168</c:v>
                </c:pt>
                <c:pt idx="5">
                  <c:v>169</c:v>
                </c:pt>
                <c:pt idx="6">
                  <c:v>170</c:v>
                </c:pt>
                <c:pt idx="7">
                  <c:v>171</c:v>
                </c:pt>
                <c:pt idx="8">
                  <c:v>172</c:v>
                </c:pt>
                <c:pt idx="9">
                  <c:v>173</c:v>
                </c:pt>
                <c:pt idx="10">
                  <c:v>174</c:v>
                </c:pt>
                <c:pt idx="11">
                  <c:v>175</c:v>
                </c:pt>
                <c:pt idx="12">
                  <c:v>176</c:v>
                </c:pt>
                <c:pt idx="13">
                  <c:v>177</c:v>
                </c:pt>
                <c:pt idx="14">
                  <c:v>178</c:v>
                </c:pt>
                <c:pt idx="15">
                  <c:v>179</c:v>
                </c:pt>
                <c:pt idx="16">
                  <c:v>180</c:v>
                </c:pt>
                <c:pt idx="17">
                  <c:v>181</c:v>
                </c:pt>
                <c:pt idx="18">
                  <c:v>182</c:v>
                </c:pt>
                <c:pt idx="19">
                  <c:v>183</c:v>
                </c:pt>
                <c:pt idx="20">
                  <c:v>184</c:v>
                </c:pt>
                <c:pt idx="21">
                  <c:v>185</c:v>
                </c:pt>
                <c:pt idx="22">
                  <c:v>186</c:v>
                </c:pt>
                <c:pt idx="23">
                  <c:v>187</c:v>
                </c:pt>
                <c:pt idx="24">
                  <c:v>188</c:v>
                </c:pt>
                <c:pt idx="25">
                  <c:v>189</c:v>
                </c:pt>
                <c:pt idx="26">
                  <c:v>190</c:v>
                </c:pt>
                <c:pt idx="27">
                  <c:v>191</c:v>
                </c:pt>
                <c:pt idx="28">
                  <c:v>192</c:v>
                </c:pt>
                <c:pt idx="29">
                  <c:v>193</c:v>
                </c:pt>
                <c:pt idx="30">
                  <c:v>194</c:v>
                </c:pt>
                <c:pt idx="31">
                  <c:v>195</c:v>
                </c:pt>
                <c:pt idx="32">
                  <c:v>196</c:v>
                </c:pt>
                <c:pt idx="33">
                  <c:v>197</c:v>
                </c:pt>
                <c:pt idx="34">
                  <c:v>198</c:v>
                </c:pt>
                <c:pt idx="35">
                  <c:v>199</c:v>
                </c:pt>
                <c:pt idx="36">
                  <c:v>200</c:v>
                </c:pt>
                <c:pt idx="37">
                  <c:v>201</c:v>
                </c:pt>
                <c:pt idx="38">
                  <c:v>202</c:v>
                </c:pt>
                <c:pt idx="39">
                  <c:v>203</c:v>
                </c:pt>
                <c:pt idx="40">
                  <c:v>204</c:v>
                </c:pt>
                <c:pt idx="41">
                  <c:v>205</c:v>
                </c:pt>
                <c:pt idx="42">
                  <c:v>206</c:v>
                </c:pt>
                <c:pt idx="43">
                  <c:v>207</c:v>
                </c:pt>
                <c:pt idx="44">
                  <c:v>208</c:v>
                </c:pt>
                <c:pt idx="45">
                  <c:v>209</c:v>
                </c:pt>
                <c:pt idx="46">
                  <c:v>210</c:v>
                </c:pt>
                <c:pt idx="47">
                  <c:v>211</c:v>
                </c:pt>
                <c:pt idx="48">
                  <c:v>212</c:v>
                </c:pt>
                <c:pt idx="49">
                  <c:v>213</c:v>
                </c:pt>
                <c:pt idx="50">
                  <c:v>214</c:v>
                </c:pt>
                <c:pt idx="51">
                  <c:v>215</c:v>
                </c:pt>
                <c:pt idx="52">
                  <c:v>216</c:v>
                </c:pt>
                <c:pt idx="53">
                  <c:v>217</c:v>
                </c:pt>
                <c:pt idx="54">
                  <c:v>218</c:v>
                </c:pt>
                <c:pt idx="55">
                  <c:v>219</c:v>
                </c:pt>
                <c:pt idx="56">
                  <c:v>220</c:v>
                </c:pt>
                <c:pt idx="57">
                  <c:v>221</c:v>
                </c:pt>
                <c:pt idx="58">
                  <c:v>222</c:v>
                </c:pt>
                <c:pt idx="59">
                  <c:v>223</c:v>
                </c:pt>
                <c:pt idx="60">
                  <c:v>224</c:v>
                </c:pt>
                <c:pt idx="61">
                  <c:v>225</c:v>
                </c:pt>
                <c:pt idx="62">
                  <c:v>226</c:v>
                </c:pt>
                <c:pt idx="63">
                  <c:v>227</c:v>
                </c:pt>
                <c:pt idx="64">
                  <c:v>228</c:v>
                </c:pt>
                <c:pt idx="65">
                  <c:v>229</c:v>
                </c:pt>
                <c:pt idx="66">
                  <c:v>230</c:v>
                </c:pt>
                <c:pt idx="67">
                  <c:v>231</c:v>
                </c:pt>
                <c:pt idx="68">
                  <c:v>232</c:v>
                </c:pt>
                <c:pt idx="69">
                  <c:v>233</c:v>
                </c:pt>
                <c:pt idx="70">
                  <c:v>234</c:v>
                </c:pt>
                <c:pt idx="71">
                  <c:v>235</c:v>
                </c:pt>
                <c:pt idx="72">
                  <c:v>236</c:v>
                </c:pt>
                <c:pt idx="73">
                  <c:v>237</c:v>
                </c:pt>
                <c:pt idx="74">
                  <c:v>238</c:v>
                </c:pt>
                <c:pt idx="75">
                  <c:v>239</c:v>
                </c:pt>
                <c:pt idx="76">
                  <c:v>240</c:v>
                </c:pt>
                <c:pt idx="77">
                  <c:v>241</c:v>
                </c:pt>
                <c:pt idx="78">
                  <c:v>242</c:v>
                </c:pt>
                <c:pt idx="79">
                  <c:v>243</c:v>
                </c:pt>
                <c:pt idx="80">
                  <c:v>244</c:v>
                </c:pt>
                <c:pt idx="81">
                  <c:v>245</c:v>
                </c:pt>
                <c:pt idx="82">
                  <c:v>246</c:v>
                </c:pt>
                <c:pt idx="83">
                  <c:v>247</c:v>
                </c:pt>
                <c:pt idx="84">
                  <c:v>248</c:v>
                </c:pt>
                <c:pt idx="85">
                  <c:v>249</c:v>
                </c:pt>
                <c:pt idx="86">
                  <c:v>250</c:v>
                </c:pt>
                <c:pt idx="87">
                  <c:v>251</c:v>
                </c:pt>
                <c:pt idx="88">
                  <c:v>252</c:v>
                </c:pt>
                <c:pt idx="89">
                  <c:v>253</c:v>
                </c:pt>
                <c:pt idx="90">
                  <c:v>254</c:v>
                </c:pt>
                <c:pt idx="91">
                  <c:v>255</c:v>
                </c:pt>
              </c:numCache>
            </c:numRef>
          </c:cat>
          <c:val>
            <c:numRef>
              <c:f>TIMER!$D$167:$D$258</c:f>
              <c:numCache>
                <c:formatCode>h:mm:ss</c:formatCode>
                <c:ptCount val="92"/>
                <c:pt idx="0">
                  <c:v>5.2083333333333308E-2</c:v>
                </c:pt>
                <c:pt idx="1">
                  <c:v>6.2499999999999972E-2</c:v>
                </c:pt>
                <c:pt idx="2">
                  <c:v>7.2916666666666644E-2</c:v>
                </c:pt>
                <c:pt idx="3">
                  <c:v>8.3333333333333315E-2</c:v>
                </c:pt>
                <c:pt idx="4">
                  <c:v>9.3749999999999986E-2</c:v>
                </c:pt>
                <c:pt idx="5">
                  <c:v>0.10416666666666666</c:v>
                </c:pt>
                <c:pt idx="6">
                  <c:v>0.11458333333333333</c:v>
                </c:pt>
                <c:pt idx="7">
                  <c:v>0.125</c:v>
                </c:pt>
                <c:pt idx="8">
                  <c:v>0.13541666666666666</c:v>
                </c:pt>
                <c:pt idx="9">
                  <c:v>0.14583333333333331</c:v>
                </c:pt>
                <c:pt idx="10">
                  <c:v>0.15624999999999997</c:v>
                </c:pt>
                <c:pt idx="11">
                  <c:v>0.16666666666666663</c:v>
                </c:pt>
                <c:pt idx="12">
                  <c:v>0.17708333333333329</c:v>
                </c:pt>
                <c:pt idx="13">
                  <c:v>0.18749999999999994</c:v>
                </c:pt>
                <c:pt idx="14">
                  <c:v>0.1979166666666666</c:v>
                </c:pt>
                <c:pt idx="15">
                  <c:v>0.20833333333333326</c:v>
                </c:pt>
                <c:pt idx="16">
                  <c:v>0.21874999999999992</c:v>
                </c:pt>
                <c:pt idx="17">
                  <c:v>0.22916666666666657</c:v>
                </c:pt>
                <c:pt idx="18">
                  <c:v>0.23958333333333323</c:v>
                </c:pt>
                <c:pt idx="19">
                  <c:v>0.24999999999999989</c:v>
                </c:pt>
                <c:pt idx="20">
                  <c:v>0.26041666666666657</c:v>
                </c:pt>
                <c:pt idx="21">
                  <c:v>0.27083333333333326</c:v>
                </c:pt>
                <c:pt idx="22">
                  <c:v>0.28124999999999994</c:v>
                </c:pt>
                <c:pt idx="23">
                  <c:v>0.29166666666666663</c:v>
                </c:pt>
                <c:pt idx="24">
                  <c:v>0.30208333333333331</c:v>
                </c:pt>
                <c:pt idx="25">
                  <c:v>0.3125</c:v>
                </c:pt>
                <c:pt idx="26">
                  <c:v>0.32291666666666669</c:v>
                </c:pt>
                <c:pt idx="27">
                  <c:v>0.33333333333333337</c:v>
                </c:pt>
                <c:pt idx="28">
                  <c:v>0.34375000000000006</c:v>
                </c:pt>
                <c:pt idx="29">
                  <c:v>0.35416666666666674</c:v>
                </c:pt>
                <c:pt idx="30">
                  <c:v>0.36458333333333343</c:v>
                </c:pt>
                <c:pt idx="31">
                  <c:v>0.37500000000000011</c:v>
                </c:pt>
                <c:pt idx="32">
                  <c:v>0.3854166666666668</c:v>
                </c:pt>
                <c:pt idx="33">
                  <c:v>0.39583333333333348</c:v>
                </c:pt>
                <c:pt idx="34">
                  <c:v>0.40625000000000017</c:v>
                </c:pt>
                <c:pt idx="35">
                  <c:v>0.41666666666666685</c:v>
                </c:pt>
                <c:pt idx="36">
                  <c:v>0.42708333333333354</c:v>
                </c:pt>
                <c:pt idx="37">
                  <c:v>0.43750000000000022</c:v>
                </c:pt>
                <c:pt idx="38">
                  <c:v>0.44791666666666691</c:v>
                </c:pt>
                <c:pt idx="39">
                  <c:v>0.45833333333333359</c:v>
                </c:pt>
                <c:pt idx="40">
                  <c:v>0.46875000000000028</c:v>
                </c:pt>
                <c:pt idx="41">
                  <c:v>0.47916666666666696</c:v>
                </c:pt>
                <c:pt idx="42">
                  <c:v>0.48958333333333365</c:v>
                </c:pt>
                <c:pt idx="43">
                  <c:v>0.50000000000000033</c:v>
                </c:pt>
                <c:pt idx="44">
                  <c:v>0.51041666666666696</c:v>
                </c:pt>
                <c:pt idx="45">
                  <c:v>0.52083333333333359</c:v>
                </c:pt>
                <c:pt idx="46">
                  <c:v>0.53125000000000022</c:v>
                </c:pt>
                <c:pt idx="47">
                  <c:v>0.54166666666666685</c:v>
                </c:pt>
                <c:pt idx="48">
                  <c:v>0.55208333333333348</c:v>
                </c:pt>
                <c:pt idx="49">
                  <c:v>0.56250000000000011</c:v>
                </c:pt>
                <c:pt idx="50">
                  <c:v>0.57291666666666674</c:v>
                </c:pt>
                <c:pt idx="51">
                  <c:v>0.58333333333333337</c:v>
                </c:pt>
                <c:pt idx="52">
                  <c:v>0.59375</c:v>
                </c:pt>
                <c:pt idx="53">
                  <c:v>0.60416666666666663</c:v>
                </c:pt>
                <c:pt idx="54">
                  <c:v>0.61458333333333326</c:v>
                </c:pt>
                <c:pt idx="55">
                  <c:v>0.62499999999999989</c:v>
                </c:pt>
                <c:pt idx="56">
                  <c:v>0.63541666666666652</c:v>
                </c:pt>
                <c:pt idx="57">
                  <c:v>0.64583333333333315</c:v>
                </c:pt>
                <c:pt idx="58">
                  <c:v>0.65624999999999978</c:v>
                </c:pt>
                <c:pt idx="59">
                  <c:v>0.66666666666666641</c:v>
                </c:pt>
                <c:pt idx="60">
                  <c:v>0.67708333333333304</c:v>
                </c:pt>
                <c:pt idx="61">
                  <c:v>0.68749999999999967</c:v>
                </c:pt>
                <c:pt idx="62">
                  <c:v>0.6979166666666663</c:v>
                </c:pt>
                <c:pt idx="63">
                  <c:v>0.70833333333333293</c:v>
                </c:pt>
                <c:pt idx="64">
                  <c:v>0.71874999999999956</c:v>
                </c:pt>
                <c:pt idx="65">
                  <c:v>0.72916666666666619</c:v>
                </c:pt>
                <c:pt idx="66">
                  <c:v>0.73958333333333282</c:v>
                </c:pt>
                <c:pt idx="67">
                  <c:v>0.74999999999999944</c:v>
                </c:pt>
                <c:pt idx="68">
                  <c:v>0.76041666666666607</c:v>
                </c:pt>
                <c:pt idx="69">
                  <c:v>0.7708333333333327</c:v>
                </c:pt>
                <c:pt idx="70">
                  <c:v>0.78124999999999933</c:v>
                </c:pt>
                <c:pt idx="71">
                  <c:v>0.79166666666666596</c:v>
                </c:pt>
                <c:pt idx="72">
                  <c:v>0.80208333333333259</c:v>
                </c:pt>
                <c:pt idx="73">
                  <c:v>0.81249999999999922</c:v>
                </c:pt>
                <c:pt idx="74">
                  <c:v>0.82291666666666585</c:v>
                </c:pt>
                <c:pt idx="75">
                  <c:v>0.83333333333333248</c:v>
                </c:pt>
                <c:pt idx="76">
                  <c:v>0.84374999999999911</c:v>
                </c:pt>
                <c:pt idx="77">
                  <c:v>0.85416666666666574</c:v>
                </c:pt>
                <c:pt idx="78">
                  <c:v>0.86458333333333237</c:v>
                </c:pt>
                <c:pt idx="79">
                  <c:v>0.874999999999999</c:v>
                </c:pt>
                <c:pt idx="80">
                  <c:v>0.88541666666666563</c:v>
                </c:pt>
                <c:pt idx="81">
                  <c:v>0.89583333333333226</c:v>
                </c:pt>
                <c:pt idx="82">
                  <c:v>0.90624999999999889</c:v>
                </c:pt>
                <c:pt idx="83">
                  <c:v>0.91666666666666552</c:v>
                </c:pt>
                <c:pt idx="84">
                  <c:v>0.92708333333333215</c:v>
                </c:pt>
                <c:pt idx="85">
                  <c:v>0.93749999999999878</c:v>
                </c:pt>
                <c:pt idx="86">
                  <c:v>0.94791666666666541</c:v>
                </c:pt>
                <c:pt idx="87">
                  <c:v>0.95833333333333204</c:v>
                </c:pt>
                <c:pt idx="88">
                  <c:v>0.96874999999999867</c:v>
                </c:pt>
                <c:pt idx="89">
                  <c:v>0.9791666666666653</c:v>
                </c:pt>
                <c:pt idx="90">
                  <c:v>0.98958333333333193</c:v>
                </c:pt>
                <c:pt idx="91">
                  <c:v>0.99999999999999856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324736"/>
        <c:axId val="130331008"/>
      </c:barChart>
      <c:catAx>
        <c:axId val="130324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Set value in TIMER register</a:t>
                </a:r>
              </a:p>
            </c:rich>
          </c:tx>
          <c:layout>
            <c:manualLayout>
              <c:xMode val="edge"/>
              <c:yMode val="edge"/>
              <c:x val="0.42917876708207486"/>
              <c:y val="0.88690733964419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3100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30331008"/>
        <c:scaling>
          <c:orientation val="minMax"/>
          <c:max val="1"/>
          <c:min val="4.166666666666671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Time</a:t>
                </a:r>
              </a:p>
            </c:rich>
          </c:tx>
          <c:layout>
            <c:manualLayout>
              <c:xMode val="edge"/>
              <c:yMode val="edge"/>
              <c:x val="2.2662905192452797E-2"/>
              <c:y val="0.43750127156945096"/>
            </c:manualLayout>
          </c:layout>
          <c:overlay val="0"/>
          <c:spPr>
            <a:noFill/>
            <a:ln w="25400">
              <a:noFill/>
            </a:ln>
          </c:spPr>
        </c:title>
        <c:numFmt formatCode="hh:mm:ss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0324736"/>
        <c:crosses val="autoZero"/>
        <c:crossBetween val="between"/>
        <c:majorUnit val="4.1666666666666713E-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182217</xdr:colOff>
      <xdr:row>4</xdr:row>
      <xdr:rowOff>33131</xdr:rowOff>
    </xdr:from>
    <xdr:to>
      <xdr:col>27</xdr:col>
      <xdr:colOff>159855</xdr:colOff>
      <xdr:row>26</xdr:row>
      <xdr:rowOff>14081</xdr:rowOff>
    </xdr:to>
    <xdr:graphicFrame macro="">
      <xdr:nvGraphicFramePr>
        <xdr:cNvPr id="3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4</xdr:row>
      <xdr:rowOff>19050</xdr:rowOff>
    </xdr:from>
    <xdr:to>
      <xdr:col>15</xdr:col>
      <xdr:colOff>600075</xdr:colOff>
      <xdr:row>26</xdr:row>
      <xdr:rowOff>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26</xdr:row>
      <xdr:rowOff>95250</xdr:rowOff>
    </xdr:from>
    <xdr:to>
      <xdr:col>15</xdr:col>
      <xdr:colOff>600075</xdr:colOff>
      <xdr:row>46</xdr:row>
      <xdr:rowOff>19050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</xdr:colOff>
      <xdr:row>64</xdr:row>
      <xdr:rowOff>9525</xdr:rowOff>
    </xdr:from>
    <xdr:to>
      <xdr:col>16</xdr:col>
      <xdr:colOff>0</xdr:colOff>
      <xdr:row>83</xdr:row>
      <xdr:rowOff>114300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28575</xdr:rowOff>
    </xdr:from>
    <xdr:to>
      <xdr:col>16</xdr:col>
      <xdr:colOff>0</xdr:colOff>
      <xdr:row>131</xdr:row>
      <xdr:rowOff>133350</xdr:rowOff>
    </xdr:to>
    <xdr:graphicFrame macro="">
      <xdr:nvGraphicFramePr>
        <xdr:cNvPr id="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3351</xdr:colOff>
      <xdr:row>167</xdr:row>
      <xdr:rowOff>21039</xdr:rowOff>
    </xdr:from>
    <xdr:to>
      <xdr:col>16</xdr:col>
      <xdr:colOff>18213</xdr:colOff>
      <xdr:row>186</xdr:row>
      <xdr:rowOff>142771</xdr:rowOff>
    </xdr:to>
    <xdr:graphicFrame macro="">
      <xdr:nvGraphicFramePr>
        <xdr:cNvPr id="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200025</xdr:colOff>
      <xdr:row>16</xdr:row>
      <xdr:rowOff>38100</xdr:rowOff>
    </xdr:from>
    <xdr:to>
      <xdr:col>8</xdr:col>
      <xdr:colOff>361950</xdr:colOff>
      <xdr:row>16</xdr:row>
      <xdr:rowOff>38100</xdr:rowOff>
    </xdr:to>
    <xdr:sp macro="" textlink="">
      <xdr:nvSpPr>
        <xdr:cNvPr id="8" name="Line 10"/>
        <xdr:cNvSpPr>
          <a:spLocks noChangeShapeType="1"/>
        </xdr:cNvSpPr>
      </xdr:nvSpPr>
      <xdr:spPr bwMode="auto">
        <a:xfrm flipH="1">
          <a:off x="3667125" y="2305050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200024</xdr:colOff>
      <xdr:row>13</xdr:row>
      <xdr:rowOff>140368</xdr:rowOff>
    </xdr:from>
    <xdr:to>
      <xdr:col>10</xdr:col>
      <xdr:colOff>210552</xdr:colOff>
      <xdr:row>13</xdr:row>
      <xdr:rowOff>142374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H="1">
          <a:off x="4290761" y="2225842"/>
          <a:ext cx="2456949" cy="20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209549</xdr:colOff>
      <xdr:row>10</xdr:row>
      <xdr:rowOff>50131</xdr:rowOff>
    </xdr:from>
    <xdr:to>
      <xdr:col>12</xdr:col>
      <xdr:colOff>215566</xdr:colOff>
      <xdr:row>10</xdr:row>
      <xdr:rowOff>56148</xdr:rowOff>
    </xdr:to>
    <xdr:sp macro="" textlink="">
      <xdr:nvSpPr>
        <xdr:cNvPr id="10" name="Line 12"/>
        <xdr:cNvSpPr>
          <a:spLocks noChangeShapeType="1"/>
        </xdr:cNvSpPr>
      </xdr:nvSpPr>
      <xdr:spPr bwMode="auto">
        <a:xfrm flipH="1">
          <a:off x="4300286" y="1654342"/>
          <a:ext cx="3675648" cy="6017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238125</xdr:colOff>
      <xdr:row>16</xdr:row>
      <xdr:rowOff>66675</xdr:rowOff>
    </xdr:from>
    <xdr:to>
      <xdr:col>7</xdr:col>
      <xdr:colOff>257175</xdr:colOff>
      <xdr:row>17</xdr:row>
      <xdr:rowOff>38100</xdr:rowOff>
    </xdr:to>
    <xdr:sp macro="" textlink="">
      <xdr:nvSpPr>
        <xdr:cNvPr id="12" name="Text Box 15"/>
        <xdr:cNvSpPr txBox="1">
          <a:spLocks noChangeArrowheads="1"/>
        </xdr:cNvSpPr>
      </xdr:nvSpPr>
      <xdr:spPr bwMode="auto">
        <a:xfrm>
          <a:off x="3705225" y="2333625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krok 1s</a:t>
          </a:r>
          <a:endParaRPr lang="en-GB"/>
        </a:p>
      </xdr:txBody>
    </xdr:sp>
    <xdr:clientData/>
  </xdr:twoCellAnchor>
  <xdr:twoCellAnchor>
    <xdr:from>
      <xdr:col>6</xdr:col>
      <xdr:colOff>247650</xdr:colOff>
      <xdr:row>14</xdr:row>
      <xdr:rowOff>9525</xdr:rowOff>
    </xdr:from>
    <xdr:to>
      <xdr:col>8</xdr:col>
      <xdr:colOff>66675</xdr:colOff>
      <xdr:row>14</xdr:row>
      <xdr:rowOff>152400</xdr:rowOff>
    </xdr:to>
    <xdr:sp macro="" textlink="">
      <xdr:nvSpPr>
        <xdr:cNvPr id="13" name="Text Box 16"/>
        <xdr:cNvSpPr txBox="1">
          <a:spLocks noChangeArrowheads="1"/>
        </xdr:cNvSpPr>
      </xdr:nvSpPr>
      <xdr:spPr bwMode="auto">
        <a:xfrm>
          <a:off x="3714750" y="1952625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krok 5s</a:t>
          </a:r>
          <a:endParaRPr lang="en-GB"/>
        </a:p>
      </xdr:txBody>
    </xdr:sp>
    <xdr:clientData/>
  </xdr:twoCellAnchor>
  <xdr:twoCellAnchor>
    <xdr:from>
      <xdr:col>6</xdr:col>
      <xdr:colOff>238125</xdr:colOff>
      <xdr:row>10</xdr:row>
      <xdr:rowOff>84222</xdr:rowOff>
    </xdr:from>
    <xdr:to>
      <xdr:col>7</xdr:col>
      <xdr:colOff>581025</xdr:colOff>
      <xdr:row>11</xdr:row>
      <xdr:rowOff>84222</xdr:rowOff>
    </xdr:to>
    <xdr:sp macro="" textlink="">
      <xdr:nvSpPr>
        <xdr:cNvPr id="14" name="Text Box 17"/>
        <xdr:cNvSpPr txBox="1">
          <a:spLocks noChangeArrowheads="1"/>
        </xdr:cNvSpPr>
      </xdr:nvSpPr>
      <xdr:spPr bwMode="auto">
        <a:xfrm>
          <a:off x="4328862" y="1688433"/>
          <a:ext cx="95450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krok 1min</a:t>
          </a:r>
          <a:endParaRPr lang="en-GB"/>
        </a:p>
      </xdr:txBody>
    </xdr:sp>
    <xdr:clientData/>
  </xdr:twoCellAnchor>
  <xdr:twoCellAnchor>
    <xdr:from>
      <xdr:col>6</xdr:col>
      <xdr:colOff>238125</xdr:colOff>
      <xdr:row>5</xdr:row>
      <xdr:rowOff>153404</xdr:rowOff>
    </xdr:from>
    <xdr:to>
      <xdr:col>7</xdr:col>
      <xdr:colOff>523875</xdr:colOff>
      <xdr:row>6</xdr:row>
      <xdr:rowOff>153404</xdr:rowOff>
    </xdr:to>
    <xdr:sp macro="" textlink="">
      <xdr:nvSpPr>
        <xdr:cNvPr id="16" name="Text Box 19"/>
        <xdr:cNvSpPr txBox="1">
          <a:spLocks noChangeArrowheads="1"/>
        </xdr:cNvSpPr>
      </xdr:nvSpPr>
      <xdr:spPr bwMode="auto">
        <a:xfrm>
          <a:off x="4328862" y="955509"/>
          <a:ext cx="897355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krok 15min</a:t>
          </a:r>
          <a:endParaRPr lang="en-GB"/>
        </a:p>
      </xdr:txBody>
    </xdr:sp>
    <xdr:clientData/>
  </xdr:twoCellAnchor>
  <xdr:twoCellAnchor>
    <xdr:from>
      <xdr:col>6</xdr:col>
      <xdr:colOff>219075</xdr:colOff>
      <xdr:row>5</xdr:row>
      <xdr:rowOff>127922</xdr:rowOff>
    </xdr:from>
    <xdr:to>
      <xdr:col>15</xdr:col>
      <xdr:colOff>457200</xdr:colOff>
      <xdr:row>5</xdr:row>
      <xdr:rowOff>127922</xdr:rowOff>
    </xdr:to>
    <xdr:sp macro="" textlink="">
      <xdr:nvSpPr>
        <xdr:cNvPr id="17" name="Line 14"/>
        <xdr:cNvSpPr>
          <a:spLocks noChangeShapeType="1"/>
        </xdr:cNvSpPr>
      </xdr:nvSpPr>
      <xdr:spPr bwMode="auto">
        <a:xfrm flipH="1">
          <a:off x="4309812" y="930027"/>
          <a:ext cx="5742572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361950</xdr:colOff>
      <xdr:row>16</xdr:row>
      <xdr:rowOff>28575</xdr:rowOff>
    </xdr:from>
    <xdr:to>
      <xdr:col>19</xdr:col>
      <xdr:colOff>523875</xdr:colOff>
      <xdr:row>16</xdr:row>
      <xdr:rowOff>28575</xdr:rowOff>
    </xdr:to>
    <xdr:sp macro="" textlink="">
      <xdr:nvSpPr>
        <xdr:cNvPr id="19" name="Line 23"/>
        <xdr:cNvSpPr>
          <a:spLocks noChangeShapeType="1"/>
        </xdr:cNvSpPr>
      </xdr:nvSpPr>
      <xdr:spPr bwMode="auto">
        <a:xfrm flipH="1">
          <a:off x="10534650" y="2295525"/>
          <a:ext cx="13811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361949</xdr:colOff>
      <xdr:row>13</xdr:row>
      <xdr:rowOff>142875</xdr:rowOff>
    </xdr:from>
    <xdr:to>
      <xdr:col>21</xdr:col>
      <xdr:colOff>391025</xdr:colOff>
      <xdr:row>13</xdr:row>
      <xdr:rowOff>145381</xdr:rowOff>
    </xdr:to>
    <xdr:sp macro="" textlink="">
      <xdr:nvSpPr>
        <xdr:cNvPr id="20" name="Line 24"/>
        <xdr:cNvSpPr>
          <a:spLocks noChangeShapeType="1"/>
        </xdr:cNvSpPr>
      </xdr:nvSpPr>
      <xdr:spPr bwMode="auto">
        <a:xfrm flipH="1" flipV="1">
          <a:off x="11180344" y="2228349"/>
          <a:ext cx="2475497" cy="2506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371474</xdr:colOff>
      <xdr:row>10</xdr:row>
      <xdr:rowOff>55145</xdr:rowOff>
    </xdr:from>
    <xdr:to>
      <xdr:col>23</xdr:col>
      <xdr:colOff>416091</xdr:colOff>
      <xdr:row>10</xdr:row>
      <xdr:rowOff>56649</xdr:rowOff>
    </xdr:to>
    <xdr:sp macro="" textlink="">
      <xdr:nvSpPr>
        <xdr:cNvPr id="21" name="Line 25"/>
        <xdr:cNvSpPr>
          <a:spLocks noChangeShapeType="1"/>
        </xdr:cNvSpPr>
      </xdr:nvSpPr>
      <xdr:spPr bwMode="auto">
        <a:xfrm flipH="1">
          <a:off x="11189869" y="1659356"/>
          <a:ext cx="3714248" cy="1504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400050</xdr:colOff>
      <xdr:row>16</xdr:row>
      <xdr:rowOff>57150</xdr:rowOff>
    </xdr:from>
    <xdr:to>
      <xdr:col>18</xdr:col>
      <xdr:colOff>419100</xdr:colOff>
      <xdr:row>17</xdr:row>
      <xdr:rowOff>28575</xdr:rowOff>
    </xdr:to>
    <xdr:sp macro="" textlink="">
      <xdr:nvSpPr>
        <xdr:cNvPr id="23" name="Text Box 27"/>
        <xdr:cNvSpPr txBox="1">
          <a:spLocks noChangeArrowheads="1"/>
        </xdr:cNvSpPr>
      </xdr:nvSpPr>
      <xdr:spPr bwMode="auto">
        <a:xfrm>
          <a:off x="10572750" y="2324100"/>
          <a:ext cx="6286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60s, step 1s</a:t>
          </a:r>
          <a:endParaRPr lang="en-GB"/>
        </a:p>
      </xdr:txBody>
    </xdr:sp>
    <xdr:clientData/>
  </xdr:twoCellAnchor>
  <xdr:twoCellAnchor>
    <xdr:from>
      <xdr:col>17</xdr:col>
      <xdr:colOff>409575</xdr:colOff>
      <xdr:row>14</xdr:row>
      <xdr:rowOff>0</xdr:rowOff>
    </xdr:from>
    <xdr:to>
      <xdr:col>19</xdr:col>
      <xdr:colOff>228600</xdr:colOff>
      <xdr:row>14</xdr:row>
      <xdr:rowOff>142875</xdr:rowOff>
    </xdr:to>
    <xdr:sp macro="" textlink="">
      <xdr:nvSpPr>
        <xdr:cNvPr id="24" name="Text Box 28"/>
        <xdr:cNvSpPr txBox="1">
          <a:spLocks noChangeArrowheads="1"/>
        </xdr:cNvSpPr>
      </xdr:nvSpPr>
      <xdr:spPr bwMode="auto">
        <a:xfrm>
          <a:off x="10582275" y="1943100"/>
          <a:ext cx="1038225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5min, step 5s</a:t>
          </a:r>
          <a:endParaRPr lang="en-GB"/>
        </a:p>
      </xdr:txBody>
    </xdr:sp>
    <xdr:clientData/>
  </xdr:twoCellAnchor>
  <xdr:twoCellAnchor>
    <xdr:from>
      <xdr:col>17</xdr:col>
      <xdr:colOff>400050</xdr:colOff>
      <xdr:row>10</xdr:row>
      <xdr:rowOff>84723</xdr:rowOff>
    </xdr:from>
    <xdr:to>
      <xdr:col>19</xdr:col>
      <xdr:colOff>133350</xdr:colOff>
      <xdr:row>11</xdr:row>
      <xdr:rowOff>84723</xdr:rowOff>
    </xdr:to>
    <xdr:sp macro="" textlink="">
      <xdr:nvSpPr>
        <xdr:cNvPr id="25" name="Text Box 29"/>
        <xdr:cNvSpPr txBox="1">
          <a:spLocks noChangeArrowheads="1"/>
        </xdr:cNvSpPr>
      </xdr:nvSpPr>
      <xdr:spPr bwMode="auto">
        <a:xfrm>
          <a:off x="11218445" y="1688934"/>
          <a:ext cx="95651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60min, step 1min</a:t>
          </a:r>
          <a:endParaRPr lang="en-GB"/>
        </a:p>
      </xdr:txBody>
    </xdr:sp>
    <xdr:clientData/>
  </xdr:twoCellAnchor>
  <xdr:twoCellAnchor>
    <xdr:from>
      <xdr:col>17</xdr:col>
      <xdr:colOff>400050</xdr:colOff>
      <xdr:row>6</xdr:row>
      <xdr:rowOff>18549</xdr:rowOff>
    </xdr:from>
    <xdr:to>
      <xdr:col>19</xdr:col>
      <xdr:colOff>76200</xdr:colOff>
      <xdr:row>7</xdr:row>
      <xdr:rowOff>18549</xdr:rowOff>
    </xdr:to>
    <xdr:sp macro="" textlink="">
      <xdr:nvSpPr>
        <xdr:cNvPr id="27" name="Text Box 31"/>
        <xdr:cNvSpPr txBox="1">
          <a:spLocks noChangeArrowheads="1"/>
        </xdr:cNvSpPr>
      </xdr:nvSpPr>
      <xdr:spPr bwMode="auto">
        <a:xfrm>
          <a:off x="11218445" y="981075"/>
          <a:ext cx="899360" cy="1604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GB" sz="800" b="0" i="0" u="none" strike="noStrike" baseline="0">
              <a:solidFill>
                <a:srgbClr val="993300"/>
              </a:solidFill>
              <a:latin typeface="Arial"/>
              <a:cs typeface="Arial"/>
            </a:rPr>
            <a:t>24h, step 15min</a:t>
          </a:r>
          <a:endParaRPr lang="en-GB"/>
        </a:p>
      </xdr:txBody>
    </xdr:sp>
    <xdr:clientData/>
  </xdr:twoCellAnchor>
  <xdr:twoCellAnchor>
    <xdr:from>
      <xdr:col>17</xdr:col>
      <xdr:colOff>381000</xdr:colOff>
      <xdr:row>5</xdr:row>
      <xdr:rowOff>152400</xdr:rowOff>
    </xdr:from>
    <xdr:to>
      <xdr:col>27</xdr:col>
      <xdr:colOff>9525</xdr:colOff>
      <xdr:row>5</xdr:row>
      <xdr:rowOff>152400</xdr:rowOff>
    </xdr:to>
    <xdr:sp macro="" textlink="">
      <xdr:nvSpPr>
        <xdr:cNvPr id="28" name="Line 32"/>
        <xdr:cNvSpPr>
          <a:spLocks noChangeShapeType="1"/>
        </xdr:cNvSpPr>
      </xdr:nvSpPr>
      <xdr:spPr bwMode="auto">
        <a:xfrm flipH="1">
          <a:off x="10553700" y="638175"/>
          <a:ext cx="57245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993300" mc:Ignorable="a14" a14:legacySpreadsheetColorIndex="6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tabSelected="1" zoomScale="70" zoomScaleNormal="70" workbookViewId="0">
      <selection activeCell="Q9" sqref="P9:Q9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23" t="s">
        <v>960</v>
      </c>
      <c r="C2" s="40"/>
      <c r="D2" s="120" t="s">
        <v>953</v>
      </c>
      <c r="E2" s="40"/>
      <c r="F2" s="41"/>
      <c r="H2" s="14" t="s">
        <v>264</v>
      </c>
      <c r="I2" s="125" t="s">
        <v>267</v>
      </c>
      <c r="J2" s="1" t="s">
        <v>0</v>
      </c>
    </row>
    <row r="3" spans="2:13" ht="9.9499999999999993" customHeight="1" x14ac:dyDescent="0.2">
      <c r="B3" s="123"/>
      <c r="C3" s="40"/>
      <c r="D3" s="121"/>
      <c r="E3" s="40"/>
      <c r="F3" s="41"/>
      <c r="H3" s="15" t="s">
        <v>268</v>
      </c>
      <c r="I3" s="125"/>
      <c r="J3" s="1" t="s">
        <v>265</v>
      </c>
    </row>
    <row r="4" spans="2:13" ht="9.9499999999999993" customHeight="1" x14ac:dyDescent="0.2">
      <c r="B4" s="123"/>
      <c r="C4" s="40"/>
      <c r="D4" s="121"/>
      <c r="E4" s="40"/>
      <c r="F4" s="41"/>
      <c r="H4" s="15" t="s">
        <v>269</v>
      </c>
      <c r="I4" s="125"/>
      <c r="J4" s="1" t="s">
        <v>266</v>
      </c>
    </row>
    <row r="5" spans="2:13" ht="9.9499999999999993" customHeight="1" x14ac:dyDescent="0.2">
      <c r="B5" s="123"/>
      <c r="C5" s="40"/>
      <c r="D5" s="121"/>
      <c r="E5" s="40"/>
      <c r="F5" s="41"/>
      <c r="H5" s="15"/>
      <c r="I5" s="125"/>
      <c r="M5" s="28"/>
    </row>
    <row r="6" spans="2:13" ht="9.9499999999999993" customHeight="1" x14ac:dyDescent="0.2">
      <c r="B6" s="123"/>
      <c r="C6" s="40"/>
      <c r="D6" s="121"/>
      <c r="E6" s="40"/>
      <c r="F6" s="41"/>
      <c r="H6" s="15"/>
      <c r="I6" s="125"/>
      <c r="M6" s="28"/>
    </row>
    <row r="7" spans="2:13" ht="9.9499999999999993" customHeight="1" x14ac:dyDescent="0.2">
      <c r="B7" s="123"/>
      <c r="C7" s="40"/>
      <c r="D7" s="121"/>
      <c r="E7" s="40"/>
      <c r="F7" s="41"/>
      <c r="H7" s="27"/>
      <c r="I7" s="125"/>
      <c r="J7" s="1" t="s">
        <v>328</v>
      </c>
      <c r="M7" s="29"/>
    </row>
    <row r="8" spans="2:13" ht="9.9499999999999993" customHeight="1" x14ac:dyDescent="0.2">
      <c r="B8" s="123"/>
      <c r="C8" s="40"/>
      <c r="D8" s="121"/>
      <c r="E8" s="40"/>
      <c r="F8" s="41"/>
      <c r="H8" s="14" t="s">
        <v>325</v>
      </c>
      <c r="I8" s="118" t="s">
        <v>957</v>
      </c>
      <c r="J8" s="1" t="s">
        <v>329</v>
      </c>
      <c r="M8" s="29"/>
    </row>
    <row r="9" spans="2:13" ht="9.9499999999999993" customHeight="1" x14ac:dyDescent="0.2">
      <c r="B9" s="123"/>
      <c r="C9" s="40"/>
      <c r="D9" s="121"/>
      <c r="E9" s="40"/>
      <c r="F9" s="41"/>
      <c r="H9" s="15" t="s">
        <v>326</v>
      </c>
      <c r="I9" s="118"/>
      <c r="J9" s="1" t="s">
        <v>330</v>
      </c>
      <c r="M9" s="29"/>
    </row>
    <row r="10" spans="2:13" ht="9.9499999999999993" customHeight="1" x14ac:dyDescent="0.2">
      <c r="B10" s="123"/>
      <c r="C10" s="40"/>
      <c r="D10" s="121"/>
      <c r="E10" s="40"/>
      <c r="F10" s="41"/>
      <c r="H10" s="15" t="s">
        <v>270</v>
      </c>
      <c r="I10" s="118"/>
      <c r="J10" s="1" t="s">
        <v>331</v>
      </c>
      <c r="M10" s="29"/>
    </row>
    <row r="11" spans="2:13" ht="9.9499999999999993" customHeight="1" x14ac:dyDescent="0.2">
      <c r="B11" s="123"/>
      <c r="C11" s="40"/>
      <c r="D11" s="121"/>
      <c r="E11" s="40"/>
      <c r="F11" s="41"/>
      <c r="H11" s="15" t="s">
        <v>271</v>
      </c>
      <c r="I11" s="118"/>
      <c r="J11" s="1" t="s">
        <v>332</v>
      </c>
      <c r="M11" s="29"/>
    </row>
    <row r="12" spans="2:13" ht="9.9499999999999993" customHeight="1" x14ac:dyDescent="0.2">
      <c r="B12" s="123"/>
      <c r="C12" s="40"/>
      <c r="D12" s="121"/>
      <c r="E12" s="40"/>
      <c r="F12" s="41"/>
      <c r="H12" s="15" t="s">
        <v>272</v>
      </c>
      <c r="I12" s="118"/>
      <c r="J12" s="1" t="s">
        <v>333</v>
      </c>
      <c r="M12" s="29"/>
    </row>
    <row r="13" spans="2:13" ht="9.9499999999999993" customHeight="1" x14ac:dyDescent="0.2">
      <c r="B13" s="123"/>
      <c r="C13" s="40"/>
      <c r="D13" s="121"/>
      <c r="E13" s="40"/>
      <c r="F13" s="41"/>
      <c r="H13" s="15" t="s">
        <v>327</v>
      </c>
      <c r="I13" s="118"/>
      <c r="J13" s="1" t="s">
        <v>334</v>
      </c>
      <c r="M13" s="29"/>
    </row>
    <row r="14" spans="2:13" ht="9.9499999999999993" customHeight="1" x14ac:dyDescent="0.2">
      <c r="B14" s="123"/>
      <c r="C14" s="40"/>
      <c r="D14" s="121"/>
      <c r="E14" s="40"/>
      <c r="F14" s="41"/>
      <c r="H14" s="16"/>
      <c r="I14" s="118"/>
      <c r="M14" s="28"/>
    </row>
    <row r="15" spans="2:13" ht="9.9499999999999993" customHeight="1" x14ac:dyDescent="0.2">
      <c r="B15" s="123"/>
      <c r="C15" s="40"/>
      <c r="D15" s="121"/>
      <c r="E15" s="40"/>
      <c r="F15" s="41"/>
      <c r="H15" s="15"/>
      <c r="I15" s="118"/>
      <c r="M15" s="28"/>
    </row>
    <row r="16" spans="2:13" ht="9.9499999999999993" customHeight="1" x14ac:dyDescent="0.2">
      <c r="B16" s="123"/>
      <c r="C16" s="40"/>
      <c r="D16" s="121"/>
      <c r="E16" s="40"/>
      <c r="F16" s="41"/>
      <c r="H16" s="15"/>
      <c r="I16" s="118"/>
      <c r="M16" s="28"/>
    </row>
    <row r="17" spans="2:13" ht="9.9499999999999993" customHeight="1" x14ac:dyDescent="0.2">
      <c r="B17" s="123"/>
      <c r="C17" s="40"/>
      <c r="D17" s="121"/>
      <c r="E17" s="40"/>
      <c r="F17" s="41"/>
      <c r="H17" s="17"/>
      <c r="I17" s="118"/>
      <c r="J17" s="1" t="s">
        <v>259</v>
      </c>
      <c r="M17" s="28"/>
    </row>
    <row r="18" spans="2:13" ht="9.9499999999999993" customHeight="1" x14ac:dyDescent="0.2">
      <c r="B18" s="123"/>
      <c r="C18" s="40"/>
      <c r="D18" s="121"/>
      <c r="E18" s="40"/>
      <c r="F18" s="41"/>
      <c r="H18" s="15"/>
      <c r="I18" s="125" t="s">
        <v>956</v>
      </c>
      <c r="J18" s="1" t="s">
        <v>260</v>
      </c>
    </row>
    <row r="19" spans="2:13" ht="9.9499999999999993" customHeight="1" x14ac:dyDescent="0.2">
      <c r="B19" s="123"/>
      <c r="C19" s="40"/>
      <c r="D19" s="121"/>
      <c r="E19" s="40"/>
      <c r="F19" s="41"/>
      <c r="H19" s="15"/>
      <c r="I19" s="125"/>
    </row>
    <row r="20" spans="2:13" ht="9.9499999999999993" customHeight="1" x14ac:dyDescent="0.2">
      <c r="B20" s="123"/>
      <c r="C20" s="40"/>
      <c r="D20" s="121"/>
      <c r="E20" s="40"/>
      <c r="F20" s="41"/>
      <c r="H20" s="15"/>
      <c r="I20" s="125"/>
    </row>
    <row r="21" spans="2:13" ht="9.9499999999999993" customHeight="1" x14ac:dyDescent="0.2">
      <c r="B21" s="123"/>
      <c r="C21" s="40"/>
      <c r="D21" s="121"/>
      <c r="E21" s="40"/>
      <c r="F21" s="41"/>
      <c r="H21" s="15"/>
      <c r="I21" s="125"/>
    </row>
    <row r="22" spans="2:13" ht="9.9499999999999993" customHeight="1" x14ac:dyDescent="0.2">
      <c r="B22" s="123"/>
      <c r="C22" s="40"/>
      <c r="D22" s="121"/>
      <c r="E22" s="40"/>
      <c r="F22" s="41"/>
      <c r="H22" s="15"/>
      <c r="I22" s="125"/>
    </row>
    <row r="23" spans="2:13" ht="9.9499999999999993" customHeight="1" x14ac:dyDescent="0.2">
      <c r="B23" s="123"/>
      <c r="C23" s="40"/>
      <c r="D23" s="121"/>
      <c r="E23" s="40"/>
      <c r="F23" s="41"/>
      <c r="H23" s="15"/>
      <c r="I23" s="125"/>
    </row>
    <row r="24" spans="2:13" ht="9.9499999999999993" customHeight="1" x14ac:dyDescent="0.2">
      <c r="B24" s="123"/>
      <c r="C24" s="40"/>
      <c r="D24" s="121"/>
      <c r="E24" s="40"/>
      <c r="F24" s="41"/>
      <c r="H24" s="15"/>
      <c r="I24" s="125"/>
    </row>
    <row r="25" spans="2:13" ht="9.9499999999999993" customHeight="1" x14ac:dyDescent="0.2">
      <c r="B25" s="123"/>
      <c r="C25" s="40"/>
      <c r="D25" s="121"/>
      <c r="E25" s="40"/>
      <c r="F25" s="41"/>
      <c r="H25" s="15"/>
      <c r="I25" s="125"/>
    </row>
    <row r="26" spans="2:13" ht="9.9499999999999993" customHeight="1" x14ac:dyDescent="0.2">
      <c r="B26" s="123"/>
      <c r="C26" s="40"/>
      <c r="D26" s="121"/>
      <c r="E26" s="40"/>
      <c r="F26" s="41"/>
      <c r="H26" s="15"/>
      <c r="I26" s="125"/>
    </row>
    <row r="27" spans="2:13" ht="9.9499999999999993" customHeight="1" x14ac:dyDescent="0.2">
      <c r="B27" s="123"/>
      <c r="C27" s="40"/>
      <c r="D27" s="121"/>
      <c r="E27" s="40"/>
      <c r="F27" s="41"/>
      <c r="H27" s="17"/>
      <c r="I27" s="125"/>
      <c r="J27" s="1" t="s">
        <v>247</v>
      </c>
    </row>
    <row r="28" spans="2:13" ht="9.9499999999999993" customHeight="1" x14ac:dyDescent="0.2">
      <c r="B28" s="123"/>
      <c r="C28" s="40"/>
      <c r="D28" s="121"/>
      <c r="E28" s="40"/>
      <c r="F28" s="120" t="s">
        <v>892</v>
      </c>
      <c r="H28" s="115" t="s">
        <v>892</v>
      </c>
      <c r="I28" s="125" t="s">
        <v>955</v>
      </c>
      <c r="J28" s="1" t="s">
        <v>248</v>
      </c>
    </row>
    <row r="29" spans="2:13" ht="9.9499999999999993" customHeight="1" x14ac:dyDescent="0.2">
      <c r="B29" s="123"/>
      <c r="C29" s="40"/>
      <c r="D29" s="121"/>
      <c r="E29" s="40"/>
      <c r="F29" s="121"/>
      <c r="H29" s="116"/>
      <c r="I29" s="125"/>
    </row>
    <row r="30" spans="2:13" ht="9.9499999999999993" customHeight="1" x14ac:dyDescent="0.2">
      <c r="B30" s="123"/>
      <c r="C30" s="40"/>
      <c r="D30" s="121"/>
      <c r="E30" s="40"/>
      <c r="F30" s="121"/>
      <c r="H30" s="116"/>
      <c r="I30" s="125"/>
    </row>
    <row r="31" spans="2:13" ht="9.9499999999999993" customHeight="1" x14ac:dyDescent="0.2">
      <c r="B31" s="123"/>
      <c r="C31" s="40"/>
      <c r="D31" s="121"/>
      <c r="E31" s="40"/>
      <c r="F31" s="121"/>
      <c r="H31" s="116"/>
      <c r="I31" s="125"/>
    </row>
    <row r="32" spans="2:13" ht="9.9499999999999993" customHeight="1" x14ac:dyDescent="0.2">
      <c r="B32" s="123"/>
      <c r="C32" s="40"/>
      <c r="D32" s="121"/>
      <c r="E32" s="40"/>
      <c r="F32" s="121"/>
      <c r="H32" s="116"/>
      <c r="I32" s="125"/>
    </row>
    <row r="33" spans="2:10" ht="9.9499999999999993" customHeight="1" x14ac:dyDescent="0.2">
      <c r="B33" s="123"/>
      <c r="C33" s="40"/>
      <c r="D33" s="121"/>
      <c r="E33" s="40"/>
      <c r="F33" s="121"/>
      <c r="H33" s="116"/>
      <c r="I33" s="125"/>
    </row>
    <row r="34" spans="2:10" ht="9.9499999999999993" customHeight="1" x14ac:dyDescent="0.2">
      <c r="B34" s="123"/>
      <c r="C34" s="40"/>
      <c r="D34" s="121"/>
      <c r="E34" s="40"/>
      <c r="F34" s="121"/>
      <c r="H34" s="116"/>
      <c r="I34" s="125"/>
    </row>
    <row r="35" spans="2:10" ht="9.9499999999999993" customHeight="1" x14ac:dyDescent="0.2">
      <c r="B35" s="123"/>
      <c r="C35" s="40"/>
      <c r="D35" s="121"/>
      <c r="E35" s="40"/>
      <c r="F35" s="121"/>
      <c r="H35" s="116"/>
      <c r="I35" s="125"/>
    </row>
    <row r="36" spans="2:10" ht="9.9499999999999993" customHeight="1" x14ac:dyDescent="0.2">
      <c r="B36" s="123"/>
      <c r="C36" s="40"/>
      <c r="D36" s="121"/>
      <c r="E36" s="40"/>
      <c r="F36" s="121"/>
      <c r="H36" s="116"/>
      <c r="I36" s="125"/>
    </row>
    <row r="37" spans="2:10" ht="9.9499999999999993" customHeight="1" x14ac:dyDescent="0.2">
      <c r="B37" s="123"/>
      <c r="C37" s="40"/>
      <c r="D37" s="121"/>
      <c r="E37" s="40"/>
      <c r="F37" s="121"/>
      <c r="H37" s="117"/>
      <c r="I37" s="125"/>
      <c r="J37" s="1" t="s">
        <v>527</v>
      </c>
    </row>
    <row r="38" spans="2:10" ht="9.9499999999999993" customHeight="1" x14ac:dyDescent="0.2">
      <c r="B38" s="123"/>
      <c r="C38" s="40"/>
      <c r="D38" s="121"/>
      <c r="E38" s="40"/>
      <c r="F38" s="121"/>
      <c r="H38" s="115" t="s">
        <v>892</v>
      </c>
      <c r="I38" s="118" t="s">
        <v>954</v>
      </c>
      <c r="J38" s="1" t="s">
        <v>528</v>
      </c>
    </row>
    <row r="39" spans="2:10" ht="9.9499999999999993" customHeight="1" x14ac:dyDescent="0.2">
      <c r="B39" s="123"/>
      <c r="C39" s="40"/>
      <c r="D39" s="121"/>
      <c r="E39" s="40"/>
      <c r="F39" s="121"/>
      <c r="H39" s="116"/>
      <c r="I39" s="118"/>
    </row>
    <row r="40" spans="2:10" ht="9.9499999999999993" customHeight="1" x14ac:dyDescent="0.2">
      <c r="B40" s="123"/>
      <c r="C40" s="40"/>
      <c r="D40" s="121"/>
      <c r="E40" s="40"/>
      <c r="F40" s="121"/>
      <c r="H40" s="116"/>
      <c r="I40" s="118"/>
    </row>
    <row r="41" spans="2:10" ht="9.9499999999999993" customHeight="1" x14ac:dyDescent="0.2">
      <c r="B41" s="123"/>
      <c r="C41" s="40"/>
      <c r="D41" s="121"/>
      <c r="E41" s="40"/>
      <c r="F41" s="121"/>
      <c r="H41" s="116"/>
      <c r="I41" s="118"/>
    </row>
    <row r="42" spans="2:10" ht="9.9499999999999993" customHeight="1" x14ac:dyDescent="0.2">
      <c r="B42" s="123"/>
      <c r="C42" s="40"/>
      <c r="D42" s="121"/>
      <c r="E42" s="40"/>
      <c r="F42" s="121"/>
      <c r="H42" s="116"/>
      <c r="I42" s="118"/>
    </row>
    <row r="43" spans="2:10" ht="9.9499999999999993" customHeight="1" x14ac:dyDescent="0.2">
      <c r="B43" s="123"/>
      <c r="C43" s="40"/>
      <c r="D43" s="121"/>
      <c r="E43" s="40"/>
      <c r="F43" s="121"/>
      <c r="H43" s="116"/>
      <c r="I43" s="118"/>
    </row>
    <row r="44" spans="2:10" ht="9.9499999999999993" customHeight="1" x14ac:dyDescent="0.2">
      <c r="B44" s="123"/>
      <c r="C44" s="40"/>
      <c r="D44" s="121"/>
      <c r="E44" s="40"/>
      <c r="F44" s="121"/>
      <c r="H44" s="116"/>
      <c r="I44" s="118"/>
    </row>
    <row r="45" spans="2:10" ht="9.9499999999999993" customHeight="1" x14ac:dyDescent="0.2">
      <c r="B45" s="123"/>
      <c r="C45" s="40"/>
      <c r="D45" s="121"/>
      <c r="E45" s="40"/>
      <c r="F45" s="121"/>
      <c r="H45" s="116"/>
      <c r="I45" s="118"/>
    </row>
    <row r="46" spans="2:10" ht="9.9499999999999993" customHeight="1" x14ac:dyDescent="0.2">
      <c r="B46" s="123"/>
      <c r="C46" s="40"/>
      <c r="D46" s="121"/>
      <c r="E46" s="40"/>
      <c r="F46" s="121"/>
      <c r="H46" s="116"/>
      <c r="I46" s="118"/>
    </row>
    <row r="47" spans="2:10" ht="9.9499999999999993" customHeight="1" x14ac:dyDescent="0.2">
      <c r="B47" s="123"/>
      <c r="C47" s="40"/>
      <c r="D47" s="122"/>
      <c r="E47" s="40"/>
      <c r="F47" s="122"/>
      <c r="H47" s="117"/>
      <c r="I47" s="118"/>
      <c r="J47" s="1" t="s">
        <v>529</v>
      </c>
    </row>
    <row r="48" spans="2:10" ht="9.9499999999999993" customHeight="1" x14ac:dyDescent="0.2">
      <c r="B48" s="123"/>
      <c r="C48" s="40"/>
      <c r="D48" s="9"/>
      <c r="E48" s="9"/>
      <c r="F48" s="41"/>
      <c r="H48" s="119" t="s">
        <v>274</v>
      </c>
      <c r="I48" s="119"/>
      <c r="J48" s="1" t="s">
        <v>530</v>
      </c>
    </row>
    <row r="49" spans="2:10" ht="9.9499999999999993" customHeight="1" x14ac:dyDescent="0.2">
      <c r="B49" s="123"/>
      <c r="C49" s="40"/>
      <c r="D49" s="9"/>
      <c r="E49" s="9"/>
      <c r="F49" s="41"/>
      <c r="H49" s="119"/>
      <c r="I49" s="119"/>
      <c r="J49" s="1" t="s">
        <v>276</v>
      </c>
    </row>
    <row r="50" spans="2:10" ht="9.9499999999999993" customHeight="1" x14ac:dyDescent="0.2">
      <c r="B50" s="123"/>
      <c r="C50" s="40"/>
      <c r="D50" s="9"/>
      <c r="E50" s="9"/>
      <c r="F50" s="41"/>
      <c r="H50" s="18" t="s">
        <v>318</v>
      </c>
      <c r="I50" s="126" t="s">
        <v>273</v>
      </c>
      <c r="J50" s="1" t="s">
        <v>261</v>
      </c>
    </row>
    <row r="51" spans="2:10" ht="9.9499999999999993" customHeight="1" x14ac:dyDescent="0.2">
      <c r="B51" s="123"/>
      <c r="C51" s="40"/>
      <c r="D51" s="9"/>
      <c r="E51" s="9"/>
      <c r="F51" s="41"/>
      <c r="H51" s="19" t="s">
        <v>319</v>
      </c>
      <c r="I51" s="127"/>
    </row>
    <row r="52" spans="2:10" ht="9.9499999999999993" customHeight="1" x14ac:dyDescent="0.2">
      <c r="B52" s="123"/>
      <c r="C52" s="40"/>
      <c r="D52" s="9"/>
      <c r="E52" s="9"/>
      <c r="F52" s="41"/>
      <c r="H52" s="19" t="s">
        <v>320</v>
      </c>
      <c r="I52" s="127"/>
    </row>
    <row r="53" spans="2:10" ht="9.9499999999999993" customHeight="1" x14ac:dyDescent="0.2">
      <c r="B53" s="123"/>
      <c r="C53" s="40"/>
      <c r="D53" s="9"/>
      <c r="E53" s="9"/>
      <c r="F53" s="41"/>
      <c r="H53" s="19" t="s">
        <v>777</v>
      </c>
      <c r="I53" s="127"/>
    </row>
    <row r="54" spans="2:10" ht="9.9499999999999993" customHeight="1" x14ac:dyDescent="0.2">
      <c r="B54" s="123"/>
      <c r="C54" s="40"/>
      <c r="D54" s="9"/>
      <c r="E54" s="9"/>
      <c r="F54" s="41"/>
      <c r="H54" s="19" t="s">
        <v>321</v>
      </c>
      <c r="I54" s="127"/>
    </row>
    <row r="55" spans="2:10" ht="9.9499999999999993" customHeight="1" x14ac:dyDescent="0.2">
      <c r="B55" s="123"/>
      <c r="C55" s="40"/>
      <c r="D55" s="9"/>
      <c r="E55" s="9"/>
      <c r="F55" s="41"/>
      <c r="H55" s="19" t="s">
        <v>322</v>
      </c>
      <c r="I55" s="127"/>
    </row>
    <row r="56" spans="2:10" ht="9.9499999999999993" customHeight="1" x14ac:dyDescent="0.2">
      <c r="B56" s="123"/>
      <c r="C56" s="40"/>
      <c r="D56" s="9"/>
      <c r="E56" s="9"/>
      <c r="F56" s="41"/>
      <c r="H56" s="19" t="s">
        <v>323</v>
      </c>
      <c r="I56" s="127"/>
    </row>
    <row r="57" spans="2:10" ht="9.9499999999999993" customHeight="1" x14ac:dyDescent="0.2">
      <c r="B57" s="123"/>
      <c r="C57" s="40"/>
      <c r="D57" s="9"/>
      <c r="E57" s="9"/>
      <c r="F57" s="41"/>
      <c r="H57" s="20" t="s">
        <v>324</v>
      </c>
      <c r="I57" s="128"/>
      <c r="J57" s="1" t="s">
        <v>263</v>
      </c>
    </row>
    <row r="58" spans="2:10" ht="9.9499999999999993" customHeight="1" x14ac:dyDescent="0.2">
      <c r="B58" s="123"/>
      <c r="C58" s="40"/>
      <c r="D58" s="9"/>
      <c r="E58" s="9"/>
      <c r="F58" s="41"/>
      <c r="H58" s="119" t="s">
        <v>274</v>
      </c>
      <c r="I58" s="119"/>
      <c r="J58" s="1" t="s">
        <v>275</v>
      </c>
    </row>
    <row r="59" spans="2:10" ht="9.9499999999999993" customHeight="1" x14ac:dyDescent="0.2">
      <c r="B59" s="123"/>
      <c r="C59" s="40"/>
      <c r="D59" s="9"/>
      <c r="E59" s="9"/>
      <c r="F59" s="41"/>
      <c r="H59" s="119"/>
      <c r="I59" s="119"/>
      <c r="J59" s="1" t="s">
        <v>249</v>
      </c>
    </row>
    <row r="60" spans="2:10" ht="9.9499999999999993" customHeight="1" x14ac:dyDescent="0.2">
      <c r="B60" s="123"/>
      <c r="C60" s="40"/>
      <c r="D60" s="9"/>
      <c r="E60" s="9"/>
      <c r="F60" s="41"/>
      <c r="H60" s="14" t="s">
        <v>531</v>
      </c>
      <c r="I60" s="129" t="s">
        <v>253</v>
      </c>
      <c r="J60" s="1" t="s">
        <v>1</v>
      </c>
    </row>
    <row r="61" spans="2:10" ht="9.9499999999999993" customHeight="1" x14ac:dyDescent="0.2">
      <c r="B61" s="123"/>
      <c r="C61" s="40"/>
      <c r="D61" s="9"/>
      <c r="E61" s="9"/>
      <c r="F61" s="41"/>
      <c r="H61" s="15" t="s">
        <v>277</v>
      </c>
      <c r="I61" s="130"/>
    </row>
    <row r="62" spans="2:10" ht="9.9499999999999993" customHeight="1" x14ac:dyDescent="0.2">
      <c r="B62" s="123"/>
      <c r="C62" s="40"/>
      <c r="D62" s="9"/>
      <c r="E62" s="9"/>
      <c r="F62" s="41"/>
      <c r="H62" s="15" t="s">
        <v>278</v>
      </c>
      <c r="I62" s="130"/>
    </row>
    <row r="63" spans="2:10" ht="9.9499999999999993" customHeight="1" x14ac:dyDescent="0.2">
      <c r="B63" s="123"/>
      <c r="C63" s="40"/>
      <c r="D63" s="9"/>
      <c r="E63" s="9"/>
      <c r="F63" s="41"/>
      <c r="H63" s="15" t="s">
        <v>279</v>
      </c>
      <c r="I63" s="130"/>
    </row>
    <row r="64" spans="2:10" ht="9.9499999999999993" customHeight="1" x14ac:dyDescent="0.2">
      <c r="B64" s="123"/>
      <c r="C64" s="40"/>
      <c r="D64" s="9"/>
      <c r="E64" s="9"/>
      <c r="F64" s="41"/>
      <c r="H64" s="15" t="s">
        <v>532</v>
      </c>
      <c r="I64" s="130"/>
    </row>
    <row r="65" spans="2:10" ht="9.9499999999999993" customHeight="1" x14ac:dyDescent="0.2">
      <c r="B65" s="123"/>
      <c r="C65" s="40"/>
      <c r="D65" s="9"/>
      <c r="E65" s="9"/>
      <c r="F65" s="41"/>
      <c r="H65" s="15" t="s">
        <v>280</v>
      </c>
      <c r="I65" s="130"/>
    </row>
    <row r="66" spans="2:10" ht="9.9499999999999993" customHeight="1" x14ac:dyDescent="0.2">
      <c r="B66" s="123"/>
      <c r="C66" s="40"/>
      <c r="D66" s="9"/>
      <c r="E66" s="9"/>
      <c r="F66" s="41"/>
      <c r="H66" s="15" t="s">
        <v>281</v>
      </c>
      <c r="I66" s="130"/>
    </row>
    <row r="67" spans="2:10" ht="9.9499999999999993" customHeight="1" x14ac:dyDescent="0.2">
      <c r="B67" s="123"/>
      <c r="C67" s="40"/>
      <c r="D67" s="9"/>
      <c r="E67" s="9"/>
      <c r="F67" s="41"/>
      <c r="H67" s="15" t="s">
        <v>282</v>
      </c>
      <c r="I67" s="130"/>
    </row>
    <row r="68" spans="2:10" ht="9.9499999999999993" customHeight="1" x14ac:dyDescent="0.2">
      <c r="B68" s="123"/>
      <c r="C68" s="40"/>
      <c r="D68" s="9"/>
      <c r="E68" s="9"/>
      <c r="F68" s="41"/>
      <c r="H68" s="15" t="s">
        <v>283</v>
      </c>
      <c r="I68" s="130"/>
    </row>
    <row r="69" spans="2:10" ht="9.9499999999999993" customHeight="1" x14ac:dyDescent="0.2">
      <c r="B69" s="123"/>
      <c r="C69" s="40"/>
      <c r="D69" s="9"/>
      <c r="E69" s="9"/>
      <c r="F69" s="41"/>
      <c r="H69" s="15" t="s">
        <v>284</v>
      </c>
      <c r="I69" s="130"/>
    </row>
    <row r="70" spans="2:10" ht="9.9499999999999993" customHeight="1" x14ac:dyDescent="0.2">
      <c r="B70" s="123"/>
      <c r="C70" s="40"/>
      <c r="D70" s="9"/>
      <c r="E70" s="9"/>
      <c r="F70" s="41"/>
      <c r="H70" s="21" t="s">
        <v>285</v>
      </c>
      <c r="I70" s="130"/>
    </row>
    <row r="71" spans="2:10" ht="9.9499999999999993" customHeight="1" x14ac:dyDescent="0.2">
      <c r="B71" s="123"/>
      <c r="C71" s="40"/>
      <c r="D71" s="9"/>
      <c r="E71" s="9"/>
      <c r="F71" s="41"/>
      <c r="H71" s="22" t="s">
        <v>286</v>
      </c>
      <c r="I71" s="131"/>
      <c r="J71" s="1" t="s">
        <v>250</v>
      </c>
    </row>
    <row r="72" spans="2:10" ht="9.9499999999999993" customHeight="1" x14ac:dyDescent="0.2">
      <c r="B72" s="123"/>
      <c r="C72" s="40"/>
      <c r="D72" s="9"/>
      <c r="E72" s="9"/>
      <c r="F72" s="41"/>
      <c r="H72" s="119" t="s">
        <v>274</v>
      </c>
      <c r="I72" s="119"/>
      <c r="J72" s="1" t="s">
        <v>251</v>
      </c>
    </row>
    <row r="73" spans="2:10" ht="9.9499999999999993" customHeight="1" x14ac:dyDescent="0.2">
      <c r="B73" s="123"/>
      <c r="C73" s="40"/>
      <c r="D73" s="9"/>
      <c r="E73" s="9"/>
      <c r="F73" s="41"/>
      <c r="H73" s="119"/>
      <c r="I73" s="119"/>
      <c r="J73" s="1" t="s">
        <v>287</v>
      </c>
    </row>
    <row r="74" spans="2:10" ht="9.9499999999999993" customHeight="1" x14ac:dyDescent="0.2">
      <c r="B74" s="123"/>
      <c r="C74" s="40"/>
      <c r="D74" s="9"/>
      <c r="E74" s="9"/>
      <c r="F74" s="41"/>
      <c r="H74" s="18" t="s">
        <v>289</v>
      </c>
      <c r="I74" s="126" t="s">
        <v>262</v>
      </c>
      <c r="J74" s="1" t="s">
        <v>533</v>
      </c>
    </row>
    <row r="75" spans="2:10" ht="9.9499999999999993" customHeight="1" x14ac:dyDescent="0.2">
      <c r="B75" s="123"/>
      <c r="C75" s="40"/>
      <c r="D75" s="9"/>
      <c r="E75" s="9"/>
      <c r="F75" s="41"/>
      <c r="H75" s="20" t="s">
        <v>288</v>
      </c>
      <c r="I75" s="128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19" t="s">
        <v>274</v>
      </c>
      <c r="I76" s="119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19"/>
      <c r="I77" s="119"/>
      <c r="J77" s="1" t="s">
        <v>959</v>
      </c>
    </row>
    <row r="78" spans="2:10" ht="9.9499999999999993" customHeight="1" x14ac:dyDescent="0.2">
      <c r="B78" s="123" t="s">
        <v>254</v>
      </c>
      <c r="C78" s="40"/>
      <c r="D78" s="9"/>
      <c r="E78" s="9"/>
      <c r="F78" s="41"/>
      <c r="H78" s="124" t="s">
        <v>892</v>
      </c>
      <c r="I78" s="125" t="s">
        <v>961</v>
      </c>
      <c r="J78" s="1" t="s">
        <v>2</v>
      </c>
    </row>
    <row r="79" spans="2:10" ht="9.9499999999999993" customHeight="1" x14ac:dyDescent="0.2">
      <c r="B79" s="123"/>
      <c r="C79" s="40"/>
      <c r="D79" s="9"/>
      <c r="E79" s="9"/>
      <c r="F79" s="41"/>
      <c r="H79" s="124"/>
      <c r="I79" s="125"/>
    </row>
    <row r="80" spans="2:10" ht="9.9499999999999993" customHeight="1" x14ac:dyDescent="0.2">
      <c r="B80" s="123"/>
      <c r="H80" s="124"/>
      <c r="I80" s="125"/>
    </row>
    <row r="81" spans="2:10" ht="9.9499999999999993" customHeight="1" x14ac:dyDescent="0.2">
      <c r="B81" s="123"/>
      <c r="H81" s="124"/>
      <c r="I81" s="125"/>
    </row>
    <row r="82" spans="2:10" ht="9.9499999999999993" customHeight="1" x14ac:dyDescent="0.2">
      <c r="B82" s="123"/>
      <c r="H82" s="124"/>
      <c r="I82" s="125"/>
    </row>
    <row r="83" spans="2:10" ht="9.9499999999999993" customHeight="1" x14ac:dyDescent="0.2">
      <c r="B83" s="123"/>
      <c r="H83" s="124"/>
      <c r="I83" s="125"/>
    </row>
    <row r="84" spans="2:10" ht="9.9499999999999993" customHeight="1" x14ac:dyDescent="0.2">
      <c r="B84" s="123"/>
      <c r="H84" s="124"/>
      <c r="I84" s="125"/>
    </row>
    <row r="85" spans="2:10" ht="9.9499999999999993" customHeight="1" x14ac:dyDescent="0.2">
      <c r="B85" s="123"/>
      <c r="H85" s="124"/>
      <c r="I85" s="125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I18:I27"/>
    <mergeCell ref="F28:F47"/>
    <mergeCell ref="H28:H37"/>
    <mergeCell ref="I28:I37"/>
    <mergeCell ref="H38:H47"/>
    <mergeCell ref="I38:I47"/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zoomScaleNormal="100" zoomScaleSheetLayoutView="100" workbookViewId="0">
      <pane ySplit="2" topLeftCell="A3" activePane="bottomLeft" state="frozen"/>
      <selection pane="bottomLeft" activeCell="C55" sqref="C55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48" t="s">
        <v>1419</v>
      </c>
      <c r="C5" s="149"/>
      <c r="D5" s="149"/>
      <c r="E5" s="149"/>
      <c r="F5" s="149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50"/>
      <c r="R5" s="89" t="str">
        <f>DEC2HEX(HEX2DEC("00800F"),6)</f>
        <v>00800F</v>
      </c>
    </row>
    <row r="6" spans="1:19" ht="12.95" customHeight="1" x14ac:dyDescent="0.2"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1:19" ht="12.95" customHeight="1" x14ac:dyDescent="0.2">
      <c r="B7" s="151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1:19" ht="12.95" customHeight="1" x14ac:dyDescent="0.2">
      <c r="A8" s="88" t="str">
        <f>DEC2HEX(HEX2DEC(A5)+1008,6)</f>
        <v>0083F0</v>
      </c>
      <c r="B8" s="154"/>
      <c r="C8" s="155"/>
      <c r="D8" s="155"/>
      <c r="E8" s="155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5"/>
      <c r="Q8" s="156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48" t="s">
        <v>1420</v>
      </c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50"/>
      <c r="R9" s="89" t="str">
        <f>DEC2HEX(HEX2DEC(R8)+16,6)</f>
        <v>00840F</v>
      </c>
    </row>
    <row r="10" spans="1:19" ht="12.95" customHeight="1" x14ac:dyDescent="0.2">
      <c r="A10" s="2"/>
      <c r="B10" s="151"/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3"/>
      <c r="R10" s="2"/>
    </row>
    <row r="11" spans="1:19" ht="12.95" customHeight="1" x14ac:dyDescent="0.2">
      <c r="A11" s="2"/>
      <c r="B11" s="151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2"/>
      <c r="Q11" s="153"/>
      <c r="R11" s="2"/>
    </row>
    <row r="12" spans="1:19" ht="12.95" customHeight="1" x14ac:dyDescent="0.2">
      <c r="A12" s="88" t="str">
        <f>DEC2HEX(HEX2DEC(A9)+1008,6)</f>
        <v>0087F0</v>
      </c>
      <c r="B12" s="154"/>
      <c r="C12" s="155"/>
      <c r="D12" s="155"/>
      <c r="E12" s="155"/>
      <c r="F12" s="155"/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56"/>
      <c r="R12" s="89" t="str">
        <f>DEC2HEX(HEX2DEC(R9)+1008,6)</f>
        <v>0087FF</v>
      </c>
    </row>
    <row r="13" spans="1:19" ht="12.95" customHeight="1" x14ac:dyDescent="0.2">
      <c r="A13" s="88" t="str">
        <f>DEC2HEX(HEX2DEC(A12)+16,6)</f>
        <v>008800</v>
      </c>
      <c r="B13" s="157" t="s">
        <v>1421</v>
      </c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9"/>
      <c r="R13" s="89" t="str">
        <f>DEC2HEX(HEX2DEC(R12)+16,6)</f>
        <v>00880F</v>
      </c>
    </row>
    <row r="14" spans="1:19" ht="12.95" customHeight="1" x14ac:dyDescent="0.2">
      <c r="A14" s="88" t="str">
        <f>DEC2HEX(HEX2DEC(A13)+16,6)</f>
        <v>008810</v>
      </c>
      <c r="B14" s="160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2"/>
      <c r="R14" s="89" t="str">
        <f>DEC2HEX(HEX2DEC(R13)+16,6)</f>
        <v>00881F</v>
      </c>
    </row>
    <row r="15" spans="1:19" ht="12.95" customHeight="1" x14ac:dyDescent="0.2">
      <c r="A15" s="88" t="str">
        <f t="shared" ref="A15:A28" si="0">DEC2HEX(HEX2DEC(A14)+16,6)</f>
        <v>008820</v>
      </c>
      <c r="B15" s="148" t="s">
        <v>1422</v>
      </c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50"/>
      <c r="R15" s="89" t="str">
        <f t="shared" ref="R15:R28" si="1">DEC2HEX(HEX2DEC(R14)+16,6)</f>
        <v>00882F</v>
      </c>
    </row>
    <row r="16" spans="1:19" ht="12.95" customHeight="1" x14ac:dyDescent="0.2">
      <c r="A16" s="88" t="str">
        <f t="shared" si="0"/>
        <v>008830</v>
      </c>
      <c r="B16" s="154"/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5"/>
      <c r="Q16" s="156"/>
      <c r="R16" s="89" t="str">
        <f t="shared" si="1"/>
        <v>00883F</v>
      </c>
    </row>
    <row r="17" spans="1:19" ht="12.95" customHeight="1" x14ac:dyDescent="0.2">
      <c r="A17" s="88" t="str">
        <f t="shared" si="0"/>
        <v>008840</v>
      </c>
      <c r="B17" s="157" t="s">
        <v>1423</v>
      </c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9"/>
      <c r="R17" s="89" t="str">
        <f t="shared" si="1"/>
        <v>00884F</v>
      </c>
    </row>
    <row r="18" spans="1:19" ht="12.95" customHeight="1" x14ac:dyDescent="0.2">
      <c r="A18" s="88" t="str">
        <f t="shared" si="0"/>
        <v>008850</v>
      </c>
      <c r="B18" s="160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2"/>
      <c r="R18" s="89" t="str">
        <f t="shared" si="1"/>
        <v>00885F</v>
      </c>
    </row>
    <row r="19" spans="1:19" ht="12.95" customHeight="1" x14ac:dyDescent="0.2">
      <c r="A19" s="88" t="str">
        <f t="shared" si="0"/>
        <v>008860</v>
      </c>
      <c r="B19" s="148" t="s">
        <v>1424</v>
      </c>
      <c r="C19" s="149"/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50"/>
      <c r="R19" s="89" t="str">
        <f t="shared" si="1"/>
        <v>00886F</v>
      </c>
      <c r="S19" s="12"/>
    </row>
    <row r="20" spans="1:19" ht="12.95" customHeight="1" x14ac:dyDescent="0.2">
      <c r="A20" s="88" t="str">
        <f t="shared" si="0"/>
        <v>008870</v>
      </c>
      <c r="B20" s="154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56"/>
      <c r="R20" s="89" t="str">
        <f t="shared" si="1"/>
        <v>00887F</v>
      </c>
    </row>
    <row r="21" spans="1:19" ht="12.95" customHeight="1" x14ac:dyDescent="0.2">
      <c r="A21" s="88" t="str">
        <f t="shared" si="0"/>
        <v>008880</v>
      </c>
      <c r="B21" s="157" t="s">
        <v>1425</v>
      </c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9"/>
      <c r="R21" s="89" t="str">
        <f t="shared" si="1"/>
        <v>00888F</v>
      </c>
    </row>
    <row r="22" spans="1:19" ht="12.95" customHeight="1" x14ac:dyDescent="0.2">
      <c r="A22" s="88" t="str">
        <f t="shared" si="0"/>
        <v>008890</v>
      </c>
      <c r="B22" s="160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2"/>
      <c r="R22" s="89" t="str">
        <f t="shared" si="1"/>
        <v>00889F</v>
      </c>
    </row>
    <row r="23" spans="1:19" ht="12.95" customHeight="1" x14ac:dyDescent="0.2">
      <c r="A23" s="88" t="str">
        <f t="shared" si="0"/>
        <v>0088A0</v>
      </c>
      <c r="B23" s="148" t="s">
        <v>1426</v>
      </c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50"/>
      <c r="R23" s="89" t="str">
        <f t="shared" si="1"/>
        <v>0088AF</v>
      </c>
    </row>
    <row r="24" spans="1:19" ht="12.95" customHeight="1" x14ac:dyDescent="0.2">
      <c r="A24" s="88" t="str">
        <f t="shared" si="0"/>
        <v>0088B0</v>
      </c>
      <c r="B24" s="154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6"/>
      <c r="R24" s="89" t="str">
        <f t="shared" si="1"/>
        <v>0088BF</v>
      </c>
    </row>
    <row r="25" spans="1:19" ht="12.95" customHeight="1" x14ac:dyDescent="0.2">
      <c r="A25" s="88" t="str">
        <f t="shared" si="0"/>
        <v>0088C0</v>
      </c>
      <c r="B25" s="157" t="s">
        <v>1427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9"/>
      <c r="R25" s="89" t="str">
        <f t="shared" si="1"/>
        <v>0088CF</v>
      </c>
    </row>
    <row r="26" spans="1:19" ht="12.95" customHeight="1" x14ac:dyDescent="0.2">
      <c r="A26" s="88" t="str">
        <f t="shared" si="0"/>
        <v>0088D0</v>
      </c>
      <c r="B26" s="160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2"/>
      <c r="R26" s="89" t="str">
        <f t="shared" si="1"/>
        <v>0088DF</v>
      </c>
    </row>
    <row r="27" spans="1:19" ht="12.95" customHeight="1" x14ac:dyDescent="0.2">
      <c r="A27" s="88" t="str">
        <f t="shared" si="0"/>
        <v>0088E0</v>
      </c>
      <c r="B27" s="148" t="s">
        <v>1428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50"/>
      <c r="R27" s="89" t="str">
        <f t="shared" si="1"/>
        <v>0088EF</v>
      </c>
    </row>
    <row r="28" spans="1:19" ht="12.95" customHeight="1" x14ac:dyDescent="0.2">
      <c r="A28" s="88" t="str">
        <f t="shared" si="0"/>
        <v>0088F0</v>
      </c>
      <c r="B28" s="154"/>
      <c r="C28" s="155"/>
      <c r="D28" s="155"/>
      <c r="E28" s="155"/>
      <c r="F28" s="155"/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56"/>
      <c r="R28" s="89" t="str">
        <f t="shared" si="1"/>
        <v>0088FF</v>
      </c>
    </row>
    <row r="29" spans="1:19" ht="12.95" customHeight="1" x14ac:dyDescent="0.2">
      <c r="I29" s="163" t="s">
        <v>1410</v>
      </c>
      <c r="J29" s="163"/>
      <c r="R29" s="12"/>
    </row>
    <row r="30" spans="1:19" ht="12.95" customHeight="1" x14ac:dyDescent="0.2">
      <c r="A30" s="8"/>
      <c r="I30" s="164"/>
      <c r="J30" s="164"/>
      <c r="R30" s="12"/>
    </row>
    <row r="31" spans="1:19" ht="12.95" customHeight="1" x14ac:dyDescent="0.2">
      <c r="A31" s="88" t="str">
        <f>DEC2HEX(HEX2DEC(A28)+3824,6)</f>
        <v>0097E0</v>
      </c>
      <c r="B31" s="148" t="s">
        <v>1429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50"/>
      <c r="R31" s="89" t="str">
        <f>DEC2HEX(HEX2DEC(R28)+3824,6)</f>
        <v>0097EF</v>
      </c>
    </row>
    <row r="32" spans="1:19" ht="12.95" customHeight="1" x14ac:dyDescent="0.2">
      <c r="A32" s="88" t="str">
        <f>DEC2HEX(HEX2DEC(A31)+16,6)</f>
        <v>0097F0</v>
      </c>
      <c r="B32" s="154"/>
      <c r="C32" s="155"/>
      <c r="D32" s="155"/>
      <c r="E32" s="155"/>
      <c r="F32" s="155"/>
      <c r="G32" s="155"/>
      <c r="H32" s="155"/>
      <c r="I32" s="155"/>
      <c r="J32" s="155"/>
      <c r="K32" s="155"/>
      <c r="L32" s="155"/>
      <c r="M32" s="155"/>
      <c r="N32" s="155"/>
      <c r="O32" s="155"/>
      <c r="P32" s="155"/>
      <c r="Q32" s="156"/>
      <c r="R32" s="89" t="str">
        <f>DEC2HEX(HEX2DEC(R31)+16,6)</f>
        <v>0097FF</v>
      </c>
    </row>
    <row r="34" spans="1:18" ht="12.95" customHeight="1" x14ac:dyDescent="0.2">
      <c r="C34" s="56"/>
      <c r="D34" s="91"/>
      <c r="E34" s="91"/>
      <c r="F34" s="91"/>
      <c r="G34" s="91"/>
      <c r="H34" s="28"/>
      <c r="I34" s="91"/>
      <c r="J34" s="91"/>
      <c r="K34" s="91"/>
      <c r="L34" s="56"/>
      <c r="M34" s="56"/>
      <c r="N34" s="56"/>
      <c r="O34" s="56"/>
      <c r="P34" s="56"/>
    </row>
    <row r="35" spans="1:18" ht="12.95" customHeight="1" x14ac:dyDescent="0.2">
      <c r="C35" s="56"/>
      <c r="D35" s="92"/>
      <c r="E35" s="63"/>
      <c r="F35" s="93"/>
      <c r="G35" s="91"/>
      <c r="H35" s="91"/>
      <c r="I35" s="91"/>
      <c r="J35" s="91"/>
      <c r="K35" s="91"/>
      <c r="L35" s="56"/>
      <c r="M35" s="56"/>
      <c r="N35" s="56"/>
      <c r="O35" s="56"/>
      <c r="P35" s="56"/>
    </row>
    <row r="36" spans="1:18" ht="12.95" customHeight="1" x14ac:dyDescent="0.2">
      <c r="A36" s="114" t="s">
        <v>1535</v>
      </c>
    </row>
    <row r="37" spans="1:18" ht="12.95" customHeight="1" x14ac:dyDescent="0.2">
      <c r="A37" s="88" t="str">
        <f>DEC2HEX(HEX2DEC("008400"),6)</f>
        <v>008400</v>
      </c>
      <c r="B37" s="142" t="s">
        <v>1536</v>
      </c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4"/>
      <c r="R37" s="89" t="str">
        <f>DEC2HEX(HEX2DEC("00840F"),6)</f>
        <v>00840F</v>
      </c>
    </row>
    <row r="38" spans="1:18" ht="12.95" customHeight="1" x14ac:dyDescent="0.2">
      <c r="A38" s="88" t="str">
        <f>DEC2HEX(HEX2DEC(A37)+16,6)</f>
        <v>008410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7"/>
      <c r="R38" s="89" t="str">
        <f>DEC2HEX(HEX2DEC(R37)+16,6)</f>
        <v>00841F</v>
      </c>
    </row>
    <row r="39" spans="1:18" ht="12.95" customHeight="1" x14ac:dyDescent="0.2">
      <c r="A39" s="88" t="str">
        <f t="shared" ref="A39:A52" si="2">DEC2HEX(HEX2DEC(A38)+16,6)</f>
        <v>008420</v>
      </c>
      <c r="B39" s="142" t="s">
        <v>1537</v>
      </c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4"/>
      <c r="R39" s="89" t="str">
        <f t="shared" ref="R39:R52" si="3">DEC2HEX(HEX2DEC(R38)+16,6)</f>
        <v>00842F</v>
      </c>
    </row>
    <row r="40" spans="1:18" ht="12.95" customHeight="1" x14ac:dyDescent="0.2">
      <c r="A40" s="88" t="str">
        <f t="shared" si="2"/>
        <v>008430</v>
      </c>
      <c r="B40" s="145"/>
      <c r="C40" s="146"/>
      <c r="D40" s="146"/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7"/>
      <c r="R40" s="89" t="str">
        <f t="shared" si="3"/>
        <v>00843F</v>
      </c>
    </row>
    <row r="41" spans="1:18" ht="12.95" customHeight="1" x14ac:dyDescent="0.2">
      <c r="A41" s="88" t="str">
        <f t="shared" si="2"/>
        <v>008440</v>
      </c>
      <c r="B41" s="142" t="s">
        <v>1538</v>
      </c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4"/>
      <c r="R41" s="89" t="str">
        <f t="shared" si="3"/>
        <v>00844F</v>
      </c>
    </row>
    <row r="42" spans="1:18" ht="12.95" customHeight="1" x14ac:dyDescent="0.2">
      <c r="A42" s="88" t="str">
        <f t="shared" si="2"/>
        <v>008450</v>
      </c>
      <c r="B42" s="145"/>
      <c r="C42" s="146"/>
      <c r="D42" s="146"/>
      <c r="E42" s="146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7"/>
      <c r="R42" s="89" t="str">
        <f t="shared" si="3"/>
        <v>00845F</v>
      </c>
    </row>
    <row r="43" spans="1:18" ht="12.95" customHeight="1" x14ac:dyDescent="0.2">
      <c r="A43" s="88" t="str">
        <f t="shared" si="2"/>
        <v>008460</v>
      </c>
      <c r="B43" s="142" t="s">
        <v>1539</v>
      </c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4"/>
      <c r="R43" s="89" t="str">
        <f t="shared" si="3"/>
        <v>00846F</v>
      </c>
    </row>
    <row r="44" spans="1:18" ht="12.95" customHeight="1" x14ac:dyDescent="0.2">
      <c r="A44" s="88" t="str">
        <f t="shared" si="2"/>
        <v>008470</v>
      </c>
      <c r="B44" s="145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7"/>
      <c r="R44" s="89" t="str">
        <f t="shared" si="3"/>
        <v>00847F</v>
      </c>
    </row>
    <row r="45" spans="1:18" ht="12.95" customHeight="1" x14ac:dyDescent="0.2">
      <c r="A45" s="88" t="str">
        <f t="shared" si="2"/>
        <v>008480</v>
      </c>
      <c r="B45" s="142" t="s">
        <v>1540</v>
      </c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4"/>
      <c r="R45" s="89" t="str">
        <f t="shared" si="3"/>
        <v>00848F</v>
      </c>
    </row>
    <row r="46" spans="1:18" ht="12.95" customHeight="1" x14ac:dyDescent="0.2">
      <c r="A46" s="88" t="str">
        <f t="shared" si="2"/>
        <v>008490</v>
      </c>
      <c r="B46" s="145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7"/>
      <c r="R46" s="89" t="str">
        <f t="shared" si="3"/>
        <v>00849F</v>
      </c>
    </row>
    <row r="47" spans="1:18" ht="12.95" customHeight="1" x14ac:dyDescent="0.2">
      <c r="A47" s="88" t="str">
        <f t="shared" si="2"/>
        <v>0084A0</v>
      </c>
      <c r="B47" s="142" t="s">
        <v>1541</v>
      </c>
      <c r="C47" s="143"/>
      <c r="D47" s="143"/>
      <c r="E47" s="143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4"/>
      <c r="R47" s="89" t="str">
        <f t="shared" si="3"/>
        <v>0084AF</v>
      </c>
    </row>
    <row r="48" spans="1:18" ht="12.95" customHeight="1" x14ac:dyDescent="0.2">
      <c r="A48" s="88" t="str">
        <f t="shared" si="2"/>
        <v>0084B0</v>
      </c>
      <c r="B48" s="14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7"/>
      <c r="R48" s="89" t="str">
        <f t="shared" si="3"/>
        <v>0084BF</v>
      </c>
    </row>
    <row r="49" spans="1:18" ht="12.95" customHeight="1" x14ac:dyDescent="0.2">
      <c r="A49" s="88" t="str">
        <f t="shared" si="2"/>
        <v>0084C0</v>
      </c>
      <c r="B49" s="133" t="s">
        <v>274</v>
      </c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89" t="str">
        <f t="shared" si="3"/>
        <v>0084CF</v>
      </c>
    </row>
    <row r="50" spans="1:18" ht="12.95" customHeight="1" x14ac:dyDescent="0.2">
      <c r="A50" s="88" t="str">
        <f t="shared" si="2"/>
        <v>0084D0</v>
      </c>
      <c r="B50" s="136"/>
      <c r="C50" s="137"/>
      <c r="D50" s="137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8"/>
      <c r="R50" s="89" t="str">
        <f t="shared" si="3"/>
        <v>0084DF</v>
      </c>
    </row>
    <row r="51" spans="1:18" ht="12.95" customHeight="1" x14ac:dyDescent="0.2">
      <c r="A51" s="88" t="str">
        <f t="shared" si="2"/>
        <v>0084E0</v>
      </c>
      <c r="B51" s="136"/>
      <c r="C51" s="137"/>
      <c r="D51" s="137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8"/>
      <c r="R51" s="89" t="str">
        <f t="shared" si="3"/>
        <v>0084EF</v>
      </c>
    </row>
    <row r="52" spans="1:18" ht="12.95" customHeight="1" x14ac:dyDescent="0.2">
      <c r="A52" s="88" t="str">
        <f t="shared" si="2"/>
        <v>0084F0</v>
      </c>
      <c r="B52" s="139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  <c r="Q52" s="141"/>
      <c r="R52" s="89" t="str">
        <f t="shared" si="3"/>
        <v>0084FF</v>
      </c>
    </row>
    <row r="56" spans="1:18" ht="12.95" customHeight="1" x14ac:dyDescent="0.2">
      <c r="A56" s="114" t="s">
        <v>1553</v>
      </c>
    </row>
    <row r="57" spans="1:18" ht="12.95" customHeight="1" x14ac:dyDescent="0.2">
      <c r="A57" s="88" t="str">
        <f>DEC2HEX(HEX2DEC("008800"),6)</f>
        <v>008800</v>
      </c>
      <c r="B57" s="52" t="s">
        <v>1398</v>
      </c>
      <c r="C57" s="52" t="s">
        <v>1399</v>
      </c>
      <c r="D57" s="52" t="s">
        <v>1400</v>
      </c>
      <c r="E57" s="52" t="s">
        <v>1401</v>
      </c>
      <c r="F57" s="52" t="s">
        <v>1402</v>
      </c>
      <c r="G57" s="52" t="s">
        <v>1403</v>
      </c>
      <c r="H57" s="52" t="s">
        <v>1404</v>
      </c>
      <c r="I57" s="52" t="s">
        <v>1405</v>
      </c>
      <c r="J57" s="52" t="s">
        <v>1406</v>
      </c>
      <c r="K57" s="52" t="s">
        <v>1407</v>
      </c>
      <c r="L57" s="52" t="s">
        <v>1408</v>
      </c>
      <c r="M57" s="52" t="s">
        <v>1409</v>
      </c>
      <c r="N57" s="52" t="s">
        <v>1554</v>
      </c>
      <c r="O57" s="52" t="s">
        <v>1555</v>
      </c>
      <c r="P57" s="52" t="s">
        <v>1556</v>
      </c>
      <c r="Q57" s="52" t="s">
        <v>1557</v>
      </c>
      <c r="R57" s="89" t="str">
        <f>DEC2HEX(HEX2DEC("00880F"),6)</f>
        <v>00880F</v>
      </c>
    </row>
    <row r="58" spans="1:18" ht="12.95" customHeight="1" x14ac:dyDescent="0.2">
      <c r="A58" s="88" t="str">
        <f>DEC2HEX(HEX2DEC(A57)+16,6)</f>
        <v>008810</v>
      </c>
      <c r="B58" s="52" t="s">
        <v>1558</v>
      </c>
      <c r="C58" s="52" t="s">
        <v>1559</v>
      </c>
      <c r="D58" s="52" t="s">
        <v>1560</v>
      </c>
      <c r="E58" s="52" t="s">
        <v>1561</v>
      </c>
      <c r="F58" s="52" t="s">
        <v>1562</v>
      </c>
      <c r="G58" s="52" t="s">
        <v>1563</v>
      </c>
      <c r="H58" s="52" t="s">
        <v>1564</v>
      </c>
      <c r="I58" s="52" t="s">
        <v>1565</v>
      </c>
      <c r="J58" s="52" t="s">
        <v>1411</v>
      </c>
      <c r="K58" s="52" t="s">
        <v>1412</v>
      </c>
      <c r="L58" s="52" t="s">
        <v>1413</v>
      </c>
      <c r="M58" s="52" t="s">
        <v>1414</v>
      </c>
      <c r="N58" s="52" t="s">
        <v>1415</v>
      </c>
      <c r="O58" s="52" t="s">
        <v>1416</v>
      </c>
      <c r="P58" s="52" t="s">
        <v>1417</v>
      </c>
      <c r="Q58" s="52" t="s">
        <v>1418</v>
      </c>
      <c r="R58" s="89" t="str">
        <f>DEC2HEX(HEX2DEC(R57)+16,6)</f>
        <v>00881F</v>
      </c>
    </row>
    <row r="61" spans="1:18" ht="12.95" customHeight="1" x14ac:dyDescent="0.2">
      <c r="A61" s="2"/>
      <c r="B61" s="12" t="s">
        <v>1545</v>
      </c>
    </row>
    <row r="62" spans="1:18" ht="12.95" customHeight="1" x14ac:dyDescent="0.2">
      <c r="B62" s="52" t="s">
        <v>1398</v>
      </c>
      <c r="C62" s="52" t="s">
        <v>1399</v>
      </c>
      <c r="D62" s="52" t="s">
        <v>1400</v>
      </c>
      <c r="E62" s="52" t="s">
        <v>1401</v>
      </c>
      <c r="F62" s="52" t="s">
        <v>1402</v>
      </c>
      <c r="G62" s="52" t="s">
        <v>1403</v>
      </c>
      <c r="H62" s="52" t="s">
        <v>1404</v>
      </c>
      <c r="I62" s="52" t="s">
        <v>1405</v>
      </c>
      <c r="J62" s="52" t="s">
        <v>1406</v>
      </c>
      <c r="K62" s="52" t="s">
        <v>1407</v>
      </c>
      <c r="L62" s="52" t="s">
        <v>1408</v>
      </c>
      <c r="M62" s="52" t="s">
        <v>1409</v>
      </c>
      <c r="O62" s="132" t="s">
        <v>1542</v>
      </c>
      <c r="P62" s="132"/>
      <c r="Q62" s="132"/>
      <c r="R62" s="132"/>
    </row>
    <row r="63" spans="1:18" ht="12.95" customHeight="1" x14ac:dyDescent="0.2">
      <c r="O63" s="132"/>
      <c r="P63" s="132"/>
      <c r="Q63" s="132"/>
      <c r="R63" s="132"/>
    </row>
    <row r="64" spans="1:18" ht="12.95" customHeight="1" x14ac:dyDescent="0.2">
      <c r="O64" s="132"/>
      <c r="P64" s="132"/>
      <c r="Q64" s="132"/>
      <c r="R64" s="132"/>
    </row>
    <row r="65" spans="2:18" ht="12.95" customHeight="1" x14ac:dyDescent="0.2">
      <c r="B65" s="52" t="s">
        <v>1554</v>
      </c>
      <c r="C65" s="52" t="s">
        <v>1555</v>
      </c>
      <c r="D65" s="52" t="s">
        <v>1556</v>
      </c>
      <c r="E65" s="52" t="s">
        <v>1557</v>
      </c>
      <c r="F65" s="52" t="s">
        <v>1558</v>
      </c>
      <c r="G65" s="52" t="s">
        <v>1559</v>
      </c>
      <c r="H65" s="52" t="s">
        <v>1560</v>
      </c>
      <c r="I65" s="52" t="s">
        <v>1561</v>
      </c>
      <c r="J65" s="52" t="s">
        <v>1562</v>
      </c>
      <c r="K65" s="52" t="s">
        <v>1563</v>
      </c>
      <c r="L65" s="52" t="s">
        <v>1564</v>
      </c>
      <c r="M65" s="52" t="s">
        <v>1565</v>
      </c>
      <c r="O65" s="132" t="s">
        <v>1566</v>
      </c>
      <c r="P65" s="132"/>
      <c r="Q65" s="132"/>
      <c r="R65" s="132"/>
    </row>
    <row r="66" spans="2:18" ht="12.95" customHeight="1" x14ac:dyDescent="0.2">
      <c r="O66" s="132"/>
      <c r="P66" s="132"/>
      <c r="Q66" s="132"/>
      <c r="R66" s="132"/>
    </row>
    <row r="67" spans="2:18" ht="12.95" customHeight="1" x14ac:dyDescent="0.2">
      <c r="O67" s="132"/>
      <c r="P67" s="132"/>
      <c r="Q67" s="132"/>
      <c r="R67" s="132"/>
    </row>
    <row r="68" spans="2:18" ht="12.95" customHeight="1" x14ac:dyDescent="0.2">
      <c r="M68" s="132" t="s">
        <v>1543</v>
      </c>
      <c r="N68" s="132"/>
      <c r="O68" s="132"/>
      <c r="P68" s="132"/>
      <c r="Q68" s="132"/>
      <c r="R68" s="132"/>
    </row>
    <row r="69" spans="2:18" ht="11.25" x14ac:dyDescent="0.2">
      <c r="M69" s="132"/>
      <c r="N69" s="132"/>
      <c r="O69" s="132"/>
      <c r="P69" s="132"/>
      <c r="Q69" s="132"/>
      <c r="R69" s="132"/>
    </row>
    <row r="70" spans="2:18" ht="11.25" x14ac:dyDescent="0.2">
      <c r="M70" s="132"/>
      <c r="N70" s="132"/>
      <c r="O70" s="132"/>
      <c r="P70" s="132"/>
      <c r="Q70" s="132"/>
      <c r="R70" s="132"/>
    </row>
    <row r="71" spans="2:18" ht="11.25" x14ac:dyDescent="0.2">
      <c r="M71" s="132"/>
      <c r="N71" s="132"/>
      <c r="O71" s="132"/>
      <c r="P71" s="132"/>
      <c r="Q71" s="132"/>
      <c r="R71" s="132"/>
    </row>
    <row r="72" spans="2:18" ht="11.25" x14ac:dyDescent="0.2">
      <c r="M72" s="111"/>
      <c r="N72" s="111"/>
      <c r="O72" s="111"/>
      <c r="P72" s="111"/>
      <c r="Q72" s="111"/>
      <c r="R72" s="111"/>
    </row>
    <row r="73" spans="2:18" ht="12.95" customHeight="1" x14ac:dyDescent="0.2">
      <c r="B73" s="52" t="s">
        <v>1411</v>
      </c>
      <c r="C73" s="52" t="s">
        <v>1412</v>
      </c>
      <c r="D73" s="52" t="s">
        <v>1413</v>
      </c>
      <c r="E73" s="52" t="s">
        <v>1414</v>
      </c>
      <c r="F73" s="52" t="s">
        <v>1415</v>
      </c>
      <c r="G73" s="52" t="s">
        <v>1416</v>
      </c>
      <c r="H73" s="52" t="s">
        <v>1417</v>
      </c>
      <c r="I73" s="52" t="s">
        <v>1418</v>
      </c>
      <c r="O73" s="132" t="s">
        <v>1544</v>
      </c>
      <c r="P73" s="132"/>
      <c r="Q73" s="132"/>
      <c r="R73" s="132"/>
    </row>
    <row r="74" spans="2:18" ht="12.95" customHeight="1" x14ac:dyDescent="0.2">
      <c r="O74" s="132"/>
      <c r="P74" s="132"/>
      <c r="Q74" s="132"/>
      <c r="R74" s="132"/>
    </row>
    <row r="75" spans="2:18" ht="12.95" customHeight="1" x14ac:dyDescent="0.2">
      <c r="O75" s="132"/>
      <c r="P75" s="132"/>
      <c r="Q75" s="132"/>
      <c r="R75" s="132"/>
    </row>
  </sheetData>
  <mergeCells count="23">
    <mergeCell ref="B5:Q8"/>
    <mergeCell ref="B9:Q12"/>
    <mergeCell ref="B31:Q32"/>
    <mergeCell ref="B13:Q14"/>
    <mergeCell ref="B15:Q16"/>
    <mergeCell ref="B17:Q18"/>
    <mergeCell ref="B19:Q20"/>
    <mergeCell ref="B21:Q22"/>
    <mergeCell ref="B23:Q24"/>
    <mergeCell ref="B25:Q26"/>
    <mergeCell ref="B27:Q28"/>
    <mergeCell ref="I29:J30"/>
    <mergeCell ref="B47:Q48"/>
    <mergeCell ref="B37:Q38"/>
    <mergeCell ref="B39:Q40"/>
    <mergeCell ref="B41:Q42"/>
    <mergeCell ref="B43:Q44"/>
    <mergeCell ref="B45:Q46"/>
    <mergeCell ref="O62:R64"/>
    <mergeCell ref="O65:R67"/>
    <mergeCell ref="M68:R71"/>
    <mergeCell ref="O73:R75"/>
    <mergeCell ref="B49:Q52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topLeftCell="A64" zoomScaleNormal="100" zoomScalePageLayoutView="55" workbookViewId="0">
      <selection activeCell="E2" sqref="E2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1291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1571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65" t="s">
        <v>1572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113" t="s">
        <v>1573</v>
      </c>
      <c r="C4" s="166"/>
      <c r="D4" s="74"/>
      <c r="E4" s="67" t="s">
        <v>1574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113" t="s">
        <v>1575</v>
      </c>
      <c r="C5" s="166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113" t="s">
        <v>1576</v>
      </c>
      <c r="C6" s="166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1577</v>
      </c>
      <c r="C7" s="166"/>
      <c r="D7" s="74"/>
      <c r="E7" s="66" t="s">
        <v>1578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1579</v>
      </c>
      <c r="C8" s="166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1580</v>
      </c>
      <c r="C9" s="166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67" t="s">
        <v>307</v>
      </c>
      <c r="D10" s="74"/>
      <c r="E10" s="66" t="s">
        <v>1569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68"/>
      <c r="D11" s="74"/>
      <c r="E11" s="66" t="s">
        <v>1568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68"/>
      <c r="D12" s="74"/>
      <c r="E12" s="66" t="s">
        <v>1567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68"/>
      <c r="D13" s="74"/>
      <c r="E13" s="66" t="s">
        <v>1570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68"/>
      <c r="D14" s="74"/>
      <c r="E14" s="66"/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68"/>
      <c r="D15" s="74"/>
      <c r="E15" s="66"/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68"/>
      <c r="D16" s="74"/>
      <c r="E16" s="66"/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69"/>
      <c r="D17" s="74"/>
      <c r="E17" s="66"/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70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71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71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71"/>
      <c r="D21" s="74"/>
      <c r="E21" s="74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71"/>
      <c r="D22" s="74"/>
      <c r="E22" s="74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71"/>
      <c r="D23" s="74"/>
      <c r="E23" s="74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71"/>
      <c r="D24" s="74"/>
      <c r="E24" s="74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72"/>
      <c r="D25" s="74"/>
      <c r="E25" s="74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67" t="s">
        <v>307</v>
      </c>
      <c r="D26" s="74"/>
      <c r="E26" s="74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68"/>
      <c r="D27" s="74"/>
      <c r="E27" s="74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68"/>
      <c r="D28" s="74"/>
      <c r="E28" s="74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68"/>
      <c r="D29" s="74"/>
      <c r="E29" s="74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68"/>
      <c r="D30" s="74"/>
      <c r="E30" s="74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68"/>
      <c r="D31" s="74"/>
      <c r="E31" s="74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68"/>
      <c r="D32" s="74"/>
      <c r="E32" s="74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69"/>
      <c r="D33" s="74"/>
      <c r="E33" s="74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76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76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76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76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76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76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73" t="s">
        <v>262</v>
      </c>
      <c r="D40" s="74"/>
      <c r="E40" s="66" t="s">
        <v>1289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75"/>
      <c r="D41" s="74"/>
      <c r="E41" s="66" t="s">
        <v>1290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70" t="s">
        <v>1431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71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71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71"/>
      <c r="D45" s="74"/>
      <c r="E45" s="66" t="s">
        <v>1282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71"/>
      <c r="D46" s="74"/>
      <c r="E46" s="66" t="s">
        <v>1281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71"/>
      <c r="D47" s="74"/>
      <c r="E47" s="66" t="s">
        <v>1283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71"/>
      <c r="D48" s="74"/>
      <c r="E48" s="66" t="s">
        <v>1284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72"/>
      <c r="D49" s="74"/>
      <c r="E49" s="66" t="s">
        <v>1285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73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74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74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74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74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74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74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74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74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74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74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74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74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74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74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75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1291</v>
      </c>
      <c r="B68" s="87"/>
      <c r="D68" s="87" t="s">
        <v>1280</v>
      </c>
      <c r="E68" s="87" t="s">
        <v>1293</v>
      </c>
      <c r="F68" s="87" t="s">
        <v>1294</v>
      </c>
      <c r="G68" s="87" t="s">
        <v>1295</v>
      </c>
      <c r="H68" s="87" t="s">
        <v>1296</v>
      </c>
      <c r="I68" s="87" t="s">
        <v>1297</v>
      </c>
      <c r="J68" s="87" t="s">
        <v>1298</v>
      </c>
      <c r="K68" s="87" t="s">
        <v>1299</v>
      </c>
      <c r="L68" s="87" t="s">
        <v>1292</v>
      </c>
    </row>
    <row r="69" spans="1:16" ht="12.75" customHeight="1" x14ac:dyDescent="0.2">
      <c r="A69" s="86" t="str">
        <f>DEC2HEX(HEX2DEC(A65)+1,6)</f>
        <v>F00040</v>
      </c>
      <c r="B69" s="68" t="s">
        <v>1286</v>
      </c>
      <c r="C69" s="170" t="s">
        <v>1430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1432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71"/>
      <c r="D70"/>
      <c r="E70" s="56"/>
      <c r="F70" s="56"/>
      <c r="G70" s="4"/>
      <c r="H70" s="4"/>
      <c r="I70" s="4"/>
      <c r="N70" s="30" t="s">
        <v>1287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71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71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71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71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71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71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71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71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71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71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1394</v>
      </c>
      <c r="C81" s="171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1395</v>
      </c>
      <c r="C82" s="171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1396</v>
      </c>
      <c r="C83" s="171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1397</v>
      </c>
      <c r="C84" s="171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1291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1291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zoomScaleNormal="100" workbookViewId="0">
      <pane ySplit="2" topLeftCell="A3" activePane="bottomLeft" state="frozenSplit"/>
      <selection pane="bottomLeft" activeCell="O17" sqref="O16:Q1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77" t="s">
        <v>1546</v>
      </c>
      <c r="U5" s="177"/>
      <c r="V5" s="177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77"/>
      <c r="U6" s="177"/>
      <c r="V6" s="177"/>
      <c r="AA6" s="39" t="s">
        <v>781</v>
      </c>
      <c r="AB6" s="12" t="s">
        <v>1393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77"/>
      <c r="U7" s="177"/>
      <c r="V7" s="177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77"/>
      <c r="U8" s="177"/>
      <c r="V8" s="177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77"/>
      <c r="U9" s="177"/>
      <c r="V9" s="177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1411</v>
      </c>
      <c r="C10" s="55" t="s">
        <v>1412</v>
      </c>
      <c r="D10" s="55" t="s">
        <v>1413</v>
      </c>
      <c r="E10" s="55" t="s">
        <v>1414</v>
      </c>
      <c r="F10" s="55" t="s">
        <v>1415</v>
      </c>
      <c r="G10" s="55" t="s">
        <v>1416</v>
      </c>
      <c r="H10" s="55" t="s">
        <v>1417</v>
      </c>
      <c r="I10" s="55" t="s">
        <v>1418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204" t="s">
        <v>1551</v>
      </c>
      <c r="U10" s="205"/>
      <c r="V10" s="206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204" t="s">
        <v>1552</v>
      </c>
      <c r="U11" s="205"/>
      <c r="V11" s="206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92" t="s">
        <v>1251</v>
      </c>
      <c r="U12" s="193"/>
      <c r="V12" s="194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87"/>
      <c r="U13" s="188"/>
      <c r="V13" s="189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84" t="s">
        <v>1252</v>
      </c>
      <c r="U14" s="185"/>
      <c r="V14" s="186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1516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95" t="s">
        <v>1253</v>
      </c>
      <c r="U15" s="196"/>
      <c r="V15" s="197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1"/>
      <c r="G16" s="31"/>
      <c r="H16" s="31"/>
      <c r="I16" s="31"/>
      <c r="J16" s="31"/>
      <c r="K16" s="31"/>
      <c r="L16" s="31"/>
      <c r="M16" s="31"/>
      <c r="N16" s="36"/>
      <c r="O16" s="112" t="s">
        <v>1549</v>
      </c>
      <c r="P16" s="112" t="s">
        <v>1550</v>
      </c>
      <c r="Q16" s="112" t="s">
        <v>1533</v>
      </c>
      <c r="R16" s="3" t="s">
        <v>225</v>
      </c>
      <c r="T16" s="204" t="s">
        <v>1548</v>
      </c>
      <c r="U16" s="205"/>
      <c r="V16" s="206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1534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207" t="s">
        <v>1479</v>
      </c>
      <c r="U17" s="208"/>
      <c r="V17" s="209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1517</v>
      </c>
      <c r="C18" s="31" t="s">
        <v>1518</v>
      </c>
      <c r="D18" s="31" t="s">
        <v>1519</v>
      </c>
      <c r="E18" s="31" t="s">
        <v>1520</v>
      </c>
      <c r="F18" s="31" t="s">
        <v>1521</v>
      </c>
      <c r="G18" s="31" t="s">
        <v>1522</v>
      </c>
      <c r="H18" s="31" t="s">
        <v>1523</v>
      </c>
      <c r="I18" s="31" t="s">
        <v>1524</v>
      </c>
      <c r="J18" s="31" t="s">
        <v>1525</v>
      </c>
      <c r="K18" s="31" t="s">
        <v>1526</v>
      </c>
      <c r="L18" s="31" t="s">
        <v>1527</v>
      </c>
      <c r="M18" s="31" t="s">
        <v>1528</v>
      </c>
      <c r="N18" s="31" t="s">
        <v>1529</v>
      </c>
      <c r="O18" s="31" t="s">
        <v>1530</v>
      </c>
      <c r="P18" s="31" t="s">
        <v>1531</v>
      </c>
      <c r="Q18" s="31" t="s">
        <v>1532</v>
      </c>
      <c r="R18" s="3" t="s">
        <v>227</v>
      </c>
      <c r="T18" s="210"/>
      <c r="U18" s="211"/>
      <c r="V18" s="212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1447</v>
      </c>
      <c r="C19" s="95" t="s">
        <v>1448</v>
      </c>
      <c r="D19" s="95" t="s">
        <v>1449</v>
      </c>
      <c r="E19" s="95" t="s">
        <v>1450</v>
      </c>
      <c r="F19" s="95" t="s">
        <v>1451</v>
      </c>
      <c r="G19" s="95" t="s">
        <v>1452</v>
      </c>
      <c r="H19" s="95" t="s">
        <v>1453</v>
      </c>
      <c r="I19" s="95" t="s">
        <v>1454</v>
      </c>
      <c r="J19" s="95" t="s">
        <v>1455</v>
      </c>
      <c r="K19" s="95" t="s">
        <v>1456</v>
      </c>
      <c r="L19" s="95" t="s">
        <v>1457</v>
      </c>
      <c r="M19" s="95" t="s">
        <v>1458</v>
      </c>
      <c r="N19" s="95" t="s">
        <v>1459</v>
      </c>
      <c r="O19" s="95" t="s">
        <v>1460</v>
      </c>
      <c r="P19" s="95" t="s">
        <v>1461</v>
      </c>
      <c r="Q19" s="95" t="s">
        <v>1462</v>
      </c>
      <c r="R19" s="3" t="s">
        <v>228</v>
      </c>
      <c r="T19" s="210"/>
      <c r="U19" s="211"/>
      <c r="V19" s="212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1463</v>
      </c>
      <c r="C20" s="95" t="s">
        <v>1464</v>
      </c>
      <c r="D20" s="95" t="s">
        <v>1465</v>
      </c>
      <c r="E20" s="95" t="s">
        <v>1466</v>
      </c>
      <c r="F20" s="95" t="s">
        <v>1467</v>
      </c>
      <c r="G20" s="95" t="s">
        <v>1468</v>
      </c>
      <c r="H20" s="95" t="s">
        <v>1469</v>
      </c>
      <c r="I20" s="95" t="s">
        <v>1470</v>
      </c>
      <c r="J20" s="95" t="s">
        <v>1471</v>
      </c>
      <c r="K20" s="95" t="s">
        <v>1472</v>
      </c>
      <c r="L20" s="95" t="s">
        <v>1473</v>
      </c>
      <c r="M20" s="95" t="s">
        <v>1474</v>
      </c>
      <c r="N20" s="95" t="s">
        <v>1475</v>
      </c>
      <c r="O20" s="95" t="s">
        <v>1476</v>
      </c>
      <c r="P20" s="95" t="s">
        <v>1477</v>
      </c>
      <c r="Q20" s="95" t="s">
        <v>1478</v>
      </c>
      <c r="R20" s="3" t="s">
        <v>229</v>
      </c>
      <c r="T20" s="213"/>
      <c r="U20" s="214"/>
      <c r="V20" s="215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1434</v>
      </c>
      <c r="D23" s="90" t="s">
        <v>1433</v>
      </c>
      <c r="E23" s="90" t="s">
        <v>1435</v>
      </c>
      <c r="F23" s="90" t="s">
        <v>1436</v>
      </c>
      <c r="G23" s="90" t="s">
        <v>1445</v>
      </c>
      <c r="H23" s="90" t="s">
        <v>1437</v>
      </c>
      <c r="I23" s="90" t="s">
        <v>1438</v>
      </c>
      <c r="J23" s="90" t="s">
        <v>1439</v>
      </c>
      <c r="K23" s="90" t="s">
        <v>1440</v>
      </c>
      <c r="L23" s="90" t="s">
        <v>1441</v>
      </c>
      <c r="M23" s="90" t="s">
        <v>1442</v>
      </c>
      <c r="N23" s="90" t="s">
        <v>1443</v>
      </c>
      <c r="O23" s="90" t="s">
        <v>1444</v>
      </c>
      <c r="P23" s="52" t="s">
        <v>1109</v>
      </c>
      <c r="Q23" s="52" t="s">
        <v>1446</v>
      </c>
      <c r="R23" s="3" t="s">
        <v>374</v>
      </c>
      <c r="T23" s="190" t="s">
        <v>535</v>
      </c>
      <c r="U23" s="190"/>
      <c r="V23" s="190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91" t="s">
        <v>536</v>
      </c>
      <c r="U24" s="191"/>
      <c r="V24" s="191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91"/>
      <c r="U25" s="191"/>
      <c r="V25" s="191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98" t="s">
        <v>1547</v>
      </c>
      <c r="U26" s="199"/>
      <c r="V26" s="200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201"/>
      <c r="U27" s="202"/>
      <c r="V27" s="203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201"/>
      <c r="U28" s="202"/>
      <c r="V28" s="203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2" t="s">
        <v>1110</v>
      </c>
      <c r="R29" s="3" t="s">
        <v>380</v>
      </c>
      <c r="T29" s="184"/>
      <c r="U29" s="185"/>
      <c r="V29" s="186"/>
      <c r="W29" s="43" t="s">
        <v>1112</v>
      </c>
      <c r="X29" s="3"/>
    </row>
    <row r="30" spans="1:28" ht="12.95" customHeight="1" x14ac:dyDescent="0.2">
      <c r="A30" s="3" t="s">
        <v>349</v>
      </c>
      <c r="B30" s="90" t="s">
        <v>1301</v>
      </c>
      <c r="C30" s="90" t="s">
        <v>1302</v>
      </c>
      <c r="D30" s="90" t="s">
        <v>1303</v>
      </c>
      <c r="E30" s="90" t="s">
        <v>1304</v>
      </c>
      <c r="F30" s="90" t="s">
        <v>1305</v>
      </c>
      <c r="G30" s="90" t="s">
        <v>1306</v>
      </c>
      <c r="H30" s="90" t="s">
        <v>1307</v>
      </c>
      <c r="I30" s="90" t="s">
        <v>1308</v>
      </c>
      <c r="J30" s="90" t="s">
        <v>1309</v>
      </c>
      <c r="K30" s="90" t="s">
        <v>1310</v>
      </c>
      <c r="L30" s="90" t="s">
        <v>1311</v>
      </c>
      <c r="M30" s="90" t="s">
        <v>1312</v>
      </c>
      <c r="N30" s="90" t="s">
        <v>1313</v>
      </c>
      <c r="O30" s="90" t="s">
        <v>1314</v>
      </c>
      <c r="P30" s="90" t="s">
        <v>1315</v>
      </c>
      <c r="Q30" s="90" t="s">
        <v>1316</v>
      </c>
      <c r="R30" s="3" t="s">
        <v>381</v>
      </c>
      <c r="T30" s="198" t="s">
        <v>1384</v>
      </c>
      <c r="U30" s="199"/>
      <c r="V30" s="200"/>
      <c r="W30" s="3"/>
      <c r="X30" s="3"/>
    </row>
    <row r="31" spans="1:28" ht="12.95" customHeight="1" x14ac:dyDescent="0.2">
      <c r="A31" s="3" t="s">
        <v>350</v>
      </c>
      <c r="B31" s="90" t="s">
        <v>1317</v>
      </c>
      <c r="C31" s="90" t="s">
        <v>1318</v>
      </c>
      <c r="D31" s="90" t="s">
        <v>1319</v>
      </c>
      <c r="E31" s="90" t="s">
        <v>1320</v>
      </c>
      <c r="F31" s="90" t="s">
        <v>1321</v>
      </c>
      <c r="G31" s="90" t="s">
        <v>1322</v>
      </c>
      <c r="H31" s="90" t="s">
        <v>1323</v>
      </c>
      <c r="I31" s="90" t="s">
        <v>1324</v>
      </c>
      <c r="J31" s="90" t="s">
        <v>1325</v>
      </c>
      <c r="K31" s="90" t="s">
        <v>1326</v>
      </c>
      <c r="L31" s="90" t="s">
        <v>1327</v>
      </c>
      <c r="M31" s="90" t="s">
        <v>1328</v>
      </c>
      <c r="N31" s="90" t="s">
        <v>1330</v>
      </c>
      <c r="O31" s="90" t="s">
        <v>1329</v>
      </c>
      <c r="P31" s="90" t="s">
        <v>1331</v>
      </c>
      <c r="Q31" s="90" t="s">
        <v>1332</v>
      </c>
      <c r="R31" s="3" t="s">
        <v>382</v>
      </c>
      <c r="T31" s="184"/>
      <c r="U31" s="185"/>
      <c r="V31" s="186"/>
      <c r="W31" s="3"/>
      <c r="X31" s="3"/>
    </row>
    <row r="32" spans="1:28" ht="12.95" customHeight="1" x14ac:dyDescent="0.2">
      <c r="A32" s="3" t="s">
        <v>351</v>
      </c>
      <c r="B32" s="52" t="s">
        <v>1333</v>
      </c>
      <c r="C32" s="52" t="s">
        <v>1334</v>
      </c>
      <c r="D32" s="52" t="s">
        <v>1335</v>
      </c>
      <c r="E32" s="52" t="s">
        <v>1336</v>
      </c>
      <c r="F32" s="52" t="s">
        <v>1337</v>
      </c>
      <c r="G32" s="52" t="s">
        <v>1338</v>
      </c>
      <c r="H32" s="52" t="s">
        <v>1339</v>
      </c>
      <c r="I32" s="52" t="s">
        <v>1340</v>
      </c>
      <c r="J32" s="52" t="s">
        <v>1341</v>
      </c>
      <c r="K32" s="52" t="s">
        <v>1342</v>
      </c>
      <c r="L32" s="52" t="s">
        <v>1343</v>
      </c>
      <c r="M32" s="52" t="s">
        <v>1344</v>
      </c>
      <c r="N32" s="52" t="s">
        <v>1345</v>
      </c>
      <c r="O32" s="52" t="s">
        <v>1346</v>
      </c>
      <c r="P32" s="52" t="s">
        <v>1347</v>
      </c>
      <c r="Q32" s="52" t="s">
        <v>1348</v>
      </c>
      <c r="R32" s="3" t="s">
        <v>383</v>
      </c>
      <c r="T32" s="178" t="s">
        <v>1385</v>
      </c>
      <c r="U32" s="179"/>
      <c r="V32" s="180"/>
      <c r="W32" s="3"/>
      <c r="X32" s="3"/>
    </row>
    <row r="33" spans="1:24" ht="12.95" customHeight="1" x14ac:dyDescent="0.2">
      <c r="A33" s="3" t="s">
        <v>352</v>
      </c>
      <c r="B33" s="52" t="s">
        <v>1349</v>
      </c>
      <c r="C33" s="52" t="s">
        <v>1350</v>
      </c>
      <c r="D33" s="52" t="s">
        <v>1351</v>
      </c>
      <c r="E33" s="52" t="s">
        <v>1352</v>
      </c>
      <c r="F33" s="52" t="s">
        <v>1353</v>
      </c>
      <c r="G33" s="52" t="s">
        <v>1354</v>
      </c>
      <c r="H33" s="52" t="s">
        <v>1355</v>
      </c>
      <c r="I33" s="52" t="s">
        <v>1356</v>
      </c>
      <c r="J33" s="52" t="s">
        <v>1357</v>
      </c>
      <c r="K33" s="52" t="s">
        <v>1358</v>
      </c>
      <c r="L33" s="52" t="s">
        <v>1359</v>
      </c>
      <c r="M33" s="52" t="s">
        <v>1360</v>
      </c>
      <c r="N33" s="52" t="s">
        <v>1361</v>
      </c>
      <c r="O33" s="52" t="s">
        <v>1362</v>
      </c>
      <c r="P33" s="52" t="s">
        <v>1363</v>
      </c>
      <c r="Q33" s="52" t="s">
        <v>1364</v>
      </c>
      <c r="R33" s="3" t="s">
        <v>384</v>
      </c>
      <c r="T33" s="181"/>
      <c r="U33" s="182"/>
      <c r="V33" s="183"/>
      <c r="W33" s="3"/>
      <c r="X33" s="3"/>
    </row>
    <row r="34" spans="1:24" ht="12.95" customHeight="1" x14ac:dyDescent="0.2">
      <c r="A34" s="3" t="s">
        <v>353</v>
      </c>
      <c r="B34" s="60" t="s">
        <v>1047</v>
      </c>
      <c r="C34" s="60" t="s">
        <v>1048</v>
      </c>
      <c r="D34" s="60" t="s">
        <v>1388</v>
      </c>
      <c r="E34" s="60" t="s">
        <v>1480</v>
      </c>
      <c r="F34" s="60" t="s">
        <v>1481</v>
      </c>
      <c r="G34" s="60" t="s">
        <v>1482</v>
      </c>
      <c r="H34" s="60" t="s">
        <v>1483</v>
      </c>
      <c r="I34" s="60" t="s">
        <v>1484</v>
      </c>
      <c r="J34" s="60" t="s">
        <v>1046</v>
      </c>
      <c r="K34" s="60" t="s">
        <v>1044</v>
      </c>
      <c r="L34" s="60" t="s">
        <v>1045</v>
      </c>
      <c r="M34" s="60" t="s">
        <v>1052</v>
      </c>
      <c r="N34" s="60" t="s">
        <v>1053</v>
      </c>
      <c r="O34" s="60" t="s">
        <v>1389</v>
      </c>
      <c r="P34" s="60" t="s">
        <v>1485</v>
      </c>
      <c r="Q34" s="60" t="s">
        <v>1486</v>
      </c>
      <c r="R34" s="3" t="s">
        <v>385</v>
      </c>
      <c r="T34" s="177" t="s">
        <v>1392</v>
      </c>
      <c r="U34" s="177"/>
      <c r="V34" s="177"/>
    </row>
    <row r="35" spans="1:24" ht="12.95" customHeight="1" x14ac:dyDescent="0.2">
      <c r="A35" s="3" t="s">
        <v>354</v>
      </c>
      <c r="B35" s="60" t="s">
        <v>1487</v>
      </c>
      <c r="C35" s="60" t="s">
        <v>1488</v>
      </c>
      <c r="D35" s="60" t="s">
        <v>1489</v>
      </c>
      <c r="E35" s="60" t="s">
        <v>1051</v>
      </c>
      <c r="F35" s="60" t="s">
        <v>1049</v>
      </c>
      <c r="G35" s="60" t="s">
        <v>1050</v>
      </c>
      <c r="H35" s="60" t="s">
        <v>1057</v>
      </c>
      <c r="I35" s="60" t="s">
        <v>1058</v>
      </c>
      <c r="J35" s="60" t="s">
        <v>1390</v>
      </c>
      <c r="K35" s="60" t="s">
        <v>1490</v>
      </c>
      <c r="L35" s="60" t="s">
        <v>1491</v>
      </c>
      <c r="M35" s="60" t="s">
        <v>1492</v>
      </c>
      <c r="N35" s="60" t="s">
        <v>1493</v>
      </c>
      <c r="O35" s="60" t="s">
        <v>1494</v>
      </c>
      <c r="P35" s="60" t="s">
        <v>1056</v>
      </c>
      <c r="Q35" s="60" t="s">
        <v>1054</v>
      </c>
      <c r="R35" s="3" t="s">
        <v>386</v>
      </c>
      <c r="T35" s="177"/>
      <c r="U35" s="177"/>
      <c r="V35" s="177"/>
    </row>
    <row r="36" spans="1:24" ht="12.95" customHeight="1" x14ac:dyDescent="0.2">
      <c r="A36" s="3" t="s">
        <v>355</v>
      </c>
      <c r="B36" s="60" t="s">
        <v>1055</v>
      </c>
      <c r="C36" s="60" t="s">
        <v>1062</v>
      </c>
      <c r="D36" s="60" t="s">
        <v>1063</v>
      </c>
      <c r="E36" s="60" t="s">
        <v>1391</v>
      </c>
      <c r="F36" s="60" t="s">
        <v>1495</v>
      </c>
      <c r="G36" s="60" t="s">
        <v>1496</v>
      </c>
      <c r="H36" s="60" t="s">
        <v>1497</v>
      </c>
      <c r="I36" s="60" t="s">
        <v>1498</v>
      </c>
      <c r="J36" s="60" t="s">
        <v>1499</v>
      </c>
      <c r="K36" s="60" t="s">
        <v>1061</v>
      </c>
      <c r="L36" s="60" t="s">
        <v>1059</v>
      </c>
      <c r="M36" s="60" t="s">
        <v>1060</v>
      </c>
      <c r="N36" s="60" t="s">
        <v>1067</v>
      </c>
      <c r="O36" s="60" t="s">
        <v>1068</v>
      </c>
      <c r="P36" s="60" t="s">
        <v>1387</v>
      </c>
      <c r="Q36" s="60" t="s">
        <v>1500</v>
      </c>
      <c r="R36" s="3" t="s">
        <v>387</v>
      </c>
      <c r="T36" s="177"/>
      <c r="U36" s="177"/>
      <c r="V36" s="177"/>
    </row>
    <row r="37" spans="1:24" ht="12.95" customHeight="1" x14ac:dyDescent="0.2">
      <c r="A37" s="3" t="s">
        <v>356</v>
      </c>
      <c r="B37" s="60" t="s">
        <v>1503</v>
      </c>
      <c r="C37" s="60" t="s">
        <v>1501</v>
      </c>
      <c r="D37" s="60" t="s">
        <v>1502</v>
      </c>
      <c r="E37" s="60" t="s">
        <v>1504</v>
      </c>
      <c r="F37" s="60" t="s">
        <v>1066</v>
      </c>
      <c r="G37" s="60" t="s">
        <v>1064</v>
      </c>
      <c r="H37" s="60" t="s">
        <v>1065</v>
      </c>
      <c r="I37" s="60" t="s">
        <v>1072</v>
      </c>
      <c r="J37" s="60" t="s">
        <v>1073</v>
      </c>
      <c r="K37" s="60" t="s">
        <v>1386</v>
      </c>
      <c r="L37" s="60" t="s">
        <v>1505</v>
      </c>
      <c r="M37" s="60" t="s">
        <v>1506</v>
      </c>
      <c r="N37" s="60" t="s">
        <v>1507</v>
      </c>
      <c r="O37" s="60" t="s">
        <v>1508</v>
      </c>
      <c r="P37" s="60" t="s">
        <v>1509</v>
      </c>
      <c r="Q37" s="60" t="s">
        <v>1071</v>
      </c>
      <c r="R37" s="3" t="s">
        <v>388</v>
      </c>
      <c r="T37" s="177"/>
      <c r="U37" s="177"/>
      <c r="V37" s="177"/>
    </row>
    <row r="38" spans="1:24" ht="12.95" customHeight="1" x14ac:dyDescent="0.2">
      <c r="A38" s="3" t="s">
        <v>357</v>
      </c>
      <c r="B38" s="60" t="s">
        <v>1069</v>
      </c>
      <c r="C38" s="60" t="s">
        <v>1070</v>
      </c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77"/>
      <c r="U38" s="177"/>
      <c r="V38" s="177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1366</v>
      </c>
      <c r="I43" s="54" t="s">
        <v>1367</v>
      </c>
      <c r="J43" s="53" t="s">
        <v>1365</v>
      </c>
      <c r="K43" s="53" t="s">
        <v>1365</v>
      </c>
      <c r="L43" s="53" t="s">
        <v>1365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1368</v>
      </c>
      <c r="C44" s="54" t="s">
        <v>1369</v>
      </c>
      <c r="D44" s="54" t="s">
        <v>1370</v>
      </c>
      <c r="E44" s="54" t="s">
        <v>1371</v>
      </c>
      <c r="F44" s="54" t="s">
        <v>1372</v>
      </c>
      <c r="G44" s="54" t="s">
        <v>1373</v>
      </c>
      <c r="H44" s="54" t="s">
        <v>1374</v>
      </c>
      <c r="I44" s="54" t="s">
        <v>1375</v>
      </c>
      <c r="J44" s="54" t="s">
        <v>1376</v>
      </c>
      <c r="K44" s="54" t="s">
        <v>1377</v>
      </c>
      <c r="L44" s="54" t="s">
        <v>1378</v>
      </c>
      <c r="M44" s="54" t="s">
        <v>1379</v>
      </c>
      <c r="N44" s="54" t="s">
        <v>1380</v>
      </c>
      <c r="O44" s="54" t="s">
        <v>1381</v>
      </c>
      <c r="P44" s="54" t="s">
        <v>1382</v>
      </c>
      <c r="Q44" s="54" t="s">
        <v>1383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1300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1288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" t="s">
        <v>874</v>
      </c>
      <c r="T131" s="46"/>
      <c r="W131" s="3"/>
      <c r="X131" s="3"/>
    </row>
    <row r="132" spans="1:24" ht="12.95" customHeight="1" x14ac:dyDescent="0.2">
      <c r="A132" s="3" t="s">
        <v>859</v>
      </c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1"/>
      <c r="R132" s="3" t="s">
        <v>875</v>
      </c>
      <c r="T132" s="46"/>
      <c r="W132" s="3"/>
      <c r="X132" s="3"/>
    </row>
    <row r="133" spans="1:24" ht="12.95" customHeight="1" x14ac:dyDescent="0.2">
      <c r="A133" s="3" t="s">
        <v>860</v>
      </c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" t="s">
        <v>876</v>
      </c>
      <c r="T133" s="46"/>
      <c r="W133" s="3"/>
      <c r="X133" s="3"/>
    </row>
    <row r="134" spans="1:24" ht="12.95" customHeight="1" x14ac:dyDescent="0.2">
      <c r="A134" s="3" t="s">
        <v>861</v>
      </c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1"/>
      <c r="R134" s="3" t="s">
        <v>877</v>
      </c>
      <c r="T134" s="46"/>
      <c r="W134" s="3"/>
      <c r="X134" s="3"/>
    </row>
    <row r="135" spans="1:24" ht="12.95" customHeight="1" x14ac:dyDescent="0.2">
      <c r="A135" s="3" t="s">
        <v>862</v>
      </c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" t="s">
        <v>878</v>
      </c>
      <c r="T135" s="46"/>
      <c r="W135" s="3"/>
      <c r="X135" s="3"/>
    </row>
    <row r="136" spans="1:24" ht="12.95" customHeight="1" x14ac:dyDescent="0.2">
      <c r="A136" s="3" t="s">
        <v>863</v>
      </c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1"/>
      <c r="R136" s="3" t="s">
        <v>879</v>
      </c>
      <c r="T136" s="46"/>
      <c r="W136" s="3"/>
      <c r="X136" s="3"/>
    </row>
    <row r="137" spans="1:24" ht="12.95" customHeight="1" x14ac:dyDescent="0.2">
      <c r="A137" s="3" t="s">
        <v>864</v>
      </c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" t="s">
        <v>880</v>
      </c>
      <c r="T137" s="42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6" t="s">
        <v>723</v>
      </c>
      <c r="F208" s="6" t="s">
        <v>724</v>
      </c>
      <c r="G208" s="6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5:V9"/>
    <mergeCell ref="T12:V12"/>
    <mergeCell ref="T15:V15"/>
    <mergeCell ref="T30:V31"/>
    <mergeCell ref="T26:V29"/>
    <mergeCell ref="T16:V16"/>
    <mergeCell ref="T17:V20"/>
    <mergeCell ref="T10:V10"/>
    <mergeCell ref="T11:V11"/>
    <mergeCell ref="T34:V38"/>
    <mergeCell ref="T32:V33"/>
    <mergeCell ref="T14:V14"/>
    <mergeCell ref="T13:V13"/>
    <mergeCell ref="T23:V23"/>
    <mergeCell ref="T24:V25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zoomScaleNormal="100" zoomScaleSheetLayoutView="55" workbookViewId="0">
      <selection sqref="A1:B1"/>
    </sheetView>
  </sheetViews>
  <sheetFormatPr defaultRowHeight="12.75" x14ac:dyDescent="0.2"/>
  <cols>
    <col min="1" max="2" width="10.7109375" customWidth="1"/>
    <col min="3" max="3" width="10.7109375" style="96" customWidth="1"/>
    <col min="4" max="4" width="10.7109375" style="97" customWidth="1"/>
    <col min="11" max="11" width="0" hidden="1" customWidth="1"/>
    <col min="260" max="260" width="15.42578125" bestFit="1" customWidth="1"/>
    <col min="516" max="516" width="15.42578125" bestFit="1" customWidth="1"/>
    <col min="772" max="772" width="15.42578125" bestFit="1" customWidth="1"/>
    <col min="1028" max="1028" width="15.42578125" bestFit="1" customWidth="1"/>
    <col min="1284" max="1284" width="15.42578125" bestFit="1" customWidth="1"/>
    <col min="1540" max="1540" width="15.42578125" bestFit="1" customWidth="1"/>
    <col min="1796" max="1796" width="15.42578125" bestFit="1" customWidth="1"/>
    <col min="2052" max="2052" width="15.42578125" bestFit="1" customWidth="1"/>
    <col min="2308" max="2308" width="15.42578125" bestFit="1" customWidth="1"/>
    <col min="2564" max="2564" width="15.42578125" bestFit="1" customWidth="1"/>
    <col min="2820" max="2820" width="15.42578125" bestFit="1" customWidth="1"/>
    <col min="3076" max="3076" width="15.42578125" bestFit="1" customWidth="1"/>
    <col min="3332" max="3332" width="15.42578125" bestFit="1" customWidth="1"/>
    <col min="3588" max="3588" width="15.42578125" bestFit="1" customWidth="1"/>
    <col min="3844" max="3844" width="15.42578125" bestFit="1" customWidth="1"/>
    <col min="4100" max="4100" width="15.42578125" bestFit="1" customWidth="1"/>
    <col min="4356" max="4356" width="15.42578125" bestFit="1" customWidth="1"/>
    <col min="4612" max="4612" width="15.42578125" bestFit="1" customWidth="1"/>
    <col min="4868" max="4868" width="15.42578125" bestFit="1" customWidth="1"/>
    <col min="5124" max="5124" width="15.42578125" bestFit="1" customWidth="1"/>
    <col min="5380" max="5380" width="15.42578125" bestFit="1" customWidth="1"/>
    <col min="5636" max="5636" width="15.42578125" bestFit="1" customWidth="1"/>
    <col min="5892" max="5892" width="15.42578125" bestFit="1" customWidth="1"/>
    <col min="6148" max="6148" width="15.42578125" bestFit="1" customWidth="1"/>
    <col min="6404" max="6404" width="15.42578125" bestFit="1" customWidth="1"/>
    <col min="6660" max="6660" width="15.42578125" bestFit="1" customWidth="1"/>
    <col min="6916" max="6916" width="15.42578125" bestFit="1" customWidth="1"/>
    <col min="7172" max="7172" width="15.42578125" bestFit="1" customWidth="1"/>
    <col min="7428" max="7428" width="15.42578125" bestFit="1" customWidth="1"/>
    <col min="7684" max="7684" width="15.42578125" bestFit="1" customWidth="1"/>
    <col min="7940" max="7940" width="15.42578125" bestFit="1" customWidth="1"/>
    <col min="8196" max="8196" width="15.42578125" bestFit="1" customWidth="1"/>
    <col min="8452" max="8452" width="15.42578125" bestFit="1" customWidth="1"/>
    <col min="8708" max="8708" width="15.42578125" bestFit="1" customWidth="1"/>
    <col min="8964" max="8964" width="15.42578125" bestFit="1" customWidth="1"/>
    <col min="9220" max="9220" width="15.42578125" bestFit="1" customWidth="1"/>
    <col min="9476" max="9476" width="15.42578125" bestFit="1" customWidth="1"/>
    <col min="9732" max="9732" width="15.42578125" bestFit="1" customWidth="1"/>
    <col min="9988" max="9988" width="15.42578125" bestFit="1" customWidth="1"/>
    <col min="10244" max="10244" width="15.42578125" bestFit="1" customWidth="1"/>
    <col min="10500" max="10500" width="15.42578125" bestFit="1" customWidth="1"/>
    <col min="10756" max="10756" width="15.42578125" bestFit="1" customWidth="1"/>
    <col min="11012" max="11012" width="15.42578125" bestFit="1" customWidth="1"/>
    <col min="11268" max="11268" width="15.42578125" bestFit="1" customWidth="1"/>
    <col min="11524" max="11524" width="15.42578125" bestFit="1" customWidth="1"/>
    <col min="11780" max="11780" width="15.42578125" bestFit="1" customWidth="1"/>
    <col min="12036" max="12036" width="15.42578125" bestFit="1" customWidth="1"/>
    <col min="12292" max="12292" width="15.42578125" bestFit="1" customWidth="1"/>
    <col min="12548" max="12548" width="15.42578125" bestFit="1" customWidth="1"/>
    <col min="12804" max="12804" width="15.42578125" bestFit="1" customWidth="1"/>
    <col min="13060" max="13060" width="15.42578125" bestFit="1" customWidth="1"/>
    <col min="13316" max="13316" width="15.42578125" bestFit="1" customWidth="1"/>
    <col min="13572" max="13572" width="15.42578125" bestFit="1" customWidth="1"/>
    <col min="13828" max="13828" width="15.42578125" bestFit="1" customWidth="1"/>
    <col min="14084" max="14084" width="15.42578125" bestFit="1" customWidth="1"/>
    <col min="14340" max="14340" width="15.42578125" bestFit="1" customWidth="1"/>
    <col min="14596" max="14596" width="15.42578125" bestFit="1" customWidth="1"/>
    <col min="14852" max="14852" width="15.42578125" bestFit="1" customWidth="1"/>
    <col min="15108" max="15108" width="15.42578125" bestFit="1" customWidth="1"/>
    <col min="15364" max="15364" width="15.42578125" bestFit="1" customWidth="1"/>
    <col min="15620" max="15620" width="15.42578125" bestFit="1" customWidth="1"/>
    <col min="15876" max="15876" width="15.42578125" bestFit="1" customWidth="1"/>
    <col min="16132" max="16132" width="15.42578125" bestFit="1" customWidth="1"/>
  </cols>
  <sheetData>
    <row r="1" spans="1:5" x14ac:dyDescent="0.2">
      <c r="A1" s="216" t="s">
        <v>1510</v>
      </c>
      <c r="B1" s="216"/>
      <c r="C1" s="217" t="s">
        <v>1511</v>
      </c>
      <c r="D1" s="217"/>
    </row>
    <row r="2" spans="1:5" x14ac:dyDescent="0.2">
      <c r="A2" s="105" t="s">
        <v>1512</v>
      </c>
      <c r="B2" s="105" t="s">
        <v>1513</v>
      </c>
      <c r="C2" s="103" t="s">
        <v>1514</v>
      </c>
      <c r="D2" s="104" t="s">
        <v>1515</v>
      </c>
    </row>
    <row r="3" spans="1:5" x14ac:dyDescent="0.2">
      <c r="A3">
        <v>0</v>
      </c>
      <c r="B3" s="102" t="str">
        <f>DEC2HEX(A3,2)</f>
        <v>00</v>
      </c>
      <c r="C3" s="96">
        <v>0</v>
      </c>
      <c r="D3" s="97">
        <v>0</v>
      </c>
    </row>
    <row r="4" spans="1:5" x14ac:dyDescent="0.2">
      <c r="A4">
        <f>A3+1</f>
        <v>1</v>
      </c>
      <c r="B4" s="102" t="str">
        <f t="shared" ref="B4:B67" si="0">DEC2HEX(A4,2)</f>
        <v>01</v>
      </c>
      <c r="C4" s="96">
        <f>C3+1</f>
        <v>1</v>
      </c>
      <c r="D4" s="97">
        <f>D3+TIME(0,0,1)</f>
        <v>1.1574074074074073E-5</v>
      </c>
    </row>
    <row r="5" spans="1:5" x14ac:dyDescent="0.2">
      <c r="A5">
        <f t="shared" ref="A5:C20" si="1">A4+1</f>
        <v>2</v>
      </c>
      <c r="B5" s="102" t="str">
        <f t="shared" si="0"/>
        <v>02</v>
      </c>
      <c r="C5" s="96">
        <f t="shared" si="1"/>
        <v>2</v>
      </c>
      <c r="D5" s="97">
        <f t="shared" ref="D5:D63" si="2">D4+TIME(0,0,1)</f>
        <v>2.3148148148148147E-5</v>
      </c>
    </row>
    <row r="6" spans="1:5" x14ac:dyDescent="0.2">
      <c r="A6">
        <f t="shared" si="1"/>
        <v>3</v>
      </c>
      <c r="B6" s="102" t="str">
        <f t="shared" si="0"/>
        <v>03</v>
      </c>
      <c r="C6" s="96">
        <f t="shared" si="1"/>
        <v>3</v>
      </c>
      <c r="D6" s="97">
        <f t="shared" si="2"/>
        <v>3.4722222222222222E-5</v>
      </c>
    </row>
    <row r="7" spans="1:5" x14ac:dyDescent="0.2">
      <c r="A7">
        <f t="shared" si="1"/>
        <v>4</v>
      </c>
      <c r="B7" s="102" t="str">
        <f t="shared" si="0"/>
        <v>04</v>
      </c>
      <c r="C7" s="96">
        <f t="shared" si="1"/>
        <v>4</v>
      </c>
      <c r="D7" s="97">
        <f t="shared" si="2"/>
        <v>4.6296296296296294E-5</v>
      </c>
    </row>
    <row r="8" spans="1:5" x14ac:dyDescent="0.2">
      <c r="A8">
        <f t="shared" si="1"/>
        <v>5</v>
      </c>
      <c r="B8" s="102" t="str">
        <f t="shared" si="0"/>
        <v>05</v>
      </c>
      <c r="C8" s="96">
        <f t="shared" si="1"/>
        <v>5</v>
      </c>
      <c r="D8" s="97">
        <f t="shared" si="2"/>
        <v>5.7870370370370366E-5</v>
      </c>
    </row>
    <row r="9" spans="1:5" x14ac:dyDescent="0.2">
      <c r="A9">
        <f t="shared" si="1"/>
        <v>6</v>
      </c>
      <c r="B9" s="102" t="str">
        <f t="shared" si="0"/>
        <v>06</v>
      </c>
      <c r="C9" s="96">
        <f t="shared" si="1"/>
        <v>6</v>
      </c>
      <c r="D9" s="97">
        <f t="shared" si="2"/>
        <v>6.9444444444444444E-5</v>
      </c>
    </row>
    <row r="10" spans="1:5" x14ac:dyDescent="0.2">
      <c r="A10">
        <f t="shared" si="1"/>
        <v>7</v>
      </c>
      <c r="B10" s="102" t="str">
        <f t="shared" si="0"/>
        <v>07</v>
      </c>
      <c r="C10" s="96">
        <f t="shared" si="1"/>
        <v>7</v>
      </c>
      <c r="D10" s="97">
        <f t="shared" si="2"/>
        <v>8.1018518518518516E-5</v>
      </c>
      <c r="E10" s="98"/>
    </row>
    <row r="11" spans="1:5" x14ac:dyDescent="0.2">
      <c r="A11">
        <f t="shared" si="1"/>
        <v>8</v>
      </c>
      <c r="B11" s="102" t="str">
        <f t="shared" si="0"/>
        <v>08</v>
      </c>
      <c r="C11" s="96">
        <f t="shared" si="1"/>
        <v>8</v>
      </c>
      <c r="D11" s="97">
        <f t="shared" si="2"/>
        <v>9.2592592592592588E-5</v>
      </c>
    </row>
    <row r="12" spans="1:5" x14ac:dyDescent="0.2">
      <c r="A12">
        <f t="shared" si="1"/>
        <v>9</v>
      </c>
      <c r="B12" s="102" t="str">
        <f t="shared" si="0"/>
        <v>09</v>
      </c>
      <c r="C12" s="96">
        <f t="shared" si="1"/>
        <v>9</v>
      </c>
      <c r="D12" s="97">
        <f t="shared" si="2"/>
        <v>1.0416666666666666E-4</v>
      </c>
    </row>
    <row r="13" spans="1:5" x14ac:dyDescent="0.2">
      <c r="A13">
        <f t="shared" si="1"/>
        <v>10</v>
      </c>
      <c r="B13" s="102" t="str">
        <f t="shared" si="0"/>
        <v>0A</v>
      </c>
      <c r="C13" s="96">
        <f t="shared" si="1"/>
        <v>10</v>
      </c>
      <c r="D13" s="97">
        <f t="shared" si="2"/>
        <v>1.1574074074074073E-4</v>
      </c>
    </row>
    <row r="14" spans="1:5" x14ac:dyDescent="0.2">
      <c r="A14">
        <f t="shared" si="1"/>
        <v>11</v>
      </c>
      <c r="B14" s="102" t="str">
        <f t="shared" si="0"/>
        <v>0B</v>
      </c>
      <c r="C14" s="96">
        <f t="shared" si="1"/>
        <v>11</v>
      </c>
      <c r="D14" s="97">
        <f t="shared" si="2"/>
        <v>1.273148148148148E-4</v>
      </c>
    </row>
    <row r="15" spans="1:5" x14ac:dyDescent="0.2">
      <c r="A15">
        <f t="shared" si="1"/>
        <v>12</v>
      </c>
      <c r="B15" s="102" t="str">
        <f t="shared" si="0"/>
        <v>0C</v>
      </c>
      <c r="C15" s="96">
        <f t="shared" si="1"/>
        <v>12</v>
      </c>
      <c r="D15" s="97">
        <f t="shared" si="2"/>
        <v>1.3888888888888889E-4</v>
      </c>
    </row>
    <row r="16" spans="1:5" x14ac:dyDescent="0.2">
      <c r="A16">
        <f t="shared" si="1"/>
        <v>13</v>
      </c>
      <c r="B16" s="102" t="str">
        <f t="shared" si="0"/>
        <v>0D</v>
      </c>
      <c r="C16" s="96">
        <f t="shared" si="1"/>
        <v>13</v>
      </c>
      <c r="D16" s="97">
        <f t="shared" si="2"/>
        <v>1.5046296296296297E-4</v>
      </c>
    </row>
    <row r="17" spans="1:4" x14ac:dyDescent="0.2">
      <c r="A17">
        <f t="shared" si="1"/>
        <v>14</v>
      </c>
      <c r="B17" s="102" t="str">
        <f t="shared" si="0"/>
        <v>0E</v>
      </c>
      <c r="C17" s="96">
        <f t="shared" si="1"/>
        <v>14</v>
      </c>
      <c r="D17" s="97">
        <f t="shared" si="2"/>
        <v>1.6203703703703706E-4</v>
      </c>
    </row>
    <row r="18" spans="1:4" x14ac:dyDescent="0.2">
      <c r="A18">
        <f t="shared" si="1"/>
        <v>15</v>
      </c>
      <c r="B18" s="102" t="str">
        <f t="shared" si="0"/>
        <v>0F</v>
      </c>
      <c r="C18" s="96">
        <f t="shared" si="1"/>
        <v>15</v>
      </c>
      <c r="D18" s="97">
        <f t="shared" si="2"/>
        <v>1.7361111111111114E-4</v>
      </c>
    </row>
    <row r="19" spans="1:4" x14ac:dyDescent="0.2">
      <c r="A19">
        <f t="shared" si="1"/>
        <v>16</v>
      </c>
      <c r="B19" s="102" t="str">
        <f t="shared" si="0"/>
        <v>10</v>
      </c>
      <c r="C19" s="96">
        <f t="shared" si="1"/>
        <v>16</v>
      </c>
      <c r="D19" s="97">
        <f t="shared" si="2"/>
        <v>1.8518518518518523E-4</v>
      </c>
    </row>
    <row r="20" spans="1:4" x14ac:dyDescent="0.2">
      <c r="A20">
        <f t="shared" si="1"/>
        <v>17</v>
      </c>
      <c r="B20" s="102" t="str">
        <f t="shared" si="0"/>
        <v>11</v>
      </c>
      <c r="C20" s="96">
        <f t="shared" si="1"/>
        <v>17</v>
      </c>
      <c r="D20" s="97">
        <f t="shared" si="2"/>
        <v>1.9675925925925932E-4</v>
      </c>
    </row>
    <row r="21" spans="1:4" x14ac:dyDescent="0.2">
      <c r="A21">
        <f t="shared" ref="A21:C36" si="3">A20+1</f>
        <v>18</v>
      </c>
      <c r="B21" s="102" t="str">
        <f t="shared" si="0"/>
        <v>12</v>
      </c>
      <c r="C21" s="96">
        <f t="shared" si="3"/>
        <v>18</v>
      </c>
      <c r="D21" s="97">
        <f t="shared" si="2"/>
        <v>2.083333333333334E-4</v>
      </c>
    </row>
    <row r="22" spans="1:4" x14ac:dyDescent="0.2">
      <c r="A22">
        <f t="shared" si="3"/>
        <v>19</v>
      </c>
      <c r="B22" s="102" t="str">
        <f t="shared" si="0"/>
        <v>13</v>
      </c>
      <c r="C22" s="96">
        <f t="shared" si="3"/>
        <v>19</v>
      </c>
      <c r="D22" s="97">
        <f t="shared" si="2"/>
        <v>2.1990740740740749E-4</v>
      </c>
    </row>
    <row r="23" spans="1:4" x14ac:dyDescent="0.2">
      <c r="A23">
        <f t="shared" si="3"/>
        <v>20</v>
      </c>
      <c r="B23" s="102" t="str">
        <f t="shared" si="0"/>
        <v>14</v>
      </c>
      <c r="C23" s="96">
        <f t="shared" si="3"/>
        <v>20</v>
      </c>
      <c r="D23" s="97">
        <f t="shared" si="2"/>
        <v>2.3148148148148157E-4</v>
      </c>
    </row>
    <row r="24" spans="1:4" x14ac:dyDescent="0.2">
      <c r="A24">
        <f t="shared" si="3"/>
        <v>21</v>
      </c>
      <c r="B24" s="102" t="str">
        <f t="shared" si="0"/>
        <v>15</v>
      </c>
      <c r="C24" s="96">
        <f t="shared" si="3"/>
        <v>21</v>
      </c>
      <c r="D24" s="97">
        <f t="shared" si="2"/>
        <v>2.4305555555555566E-4</v>
      </c>
    </row>
    <row r="25" spans="1:4" x14ac:dyDescent="0.2">
      <c r="A25">
        <f t="shared" si="3"/>
        <v>22</v>
      </c>
      <c r="B25" s="102" t="str">
        <f t="shared" si="0"/>
        <v>16</v>
      </c>
      <c r="C25" s="96">
        <f t="shared" si="3"/>
        <v>22</v>
      </c>
      <c r="D25" s="97">
        <f t="shared" si="2"/>
        <v>2.5462962962962972E-4</v>
      </c>
    </row>
    <row r="26" spans="1:4" x14ac:dyDescent="0.2">
      <c r="A26">
        <f t="shared" si="3"/>
        <v>23</v>
      </c>
      <c r="B26" s="102" t="str">
        <f t="shared" si="0"/>
        <v>17</v>
      </c>
      <c r="C26" s="96">
        <f t="shared" si="3"/>
        <v>23</v>
      </c>
      <c r="D26" s="97">
        <f t="shared" si="2"/>
        <v>2.6620370370370377E-4</v>
      </c>
    </row>
    <row r="27" spans="1:4" x14ac:dyDescent="0.2">
      <c r="A27">
        <f t="shared" si="3"/>
        <v>24</v>
      </c>
      <c r="B27" s="102" t="str">
        <f t="shared" si="0"/>
        <v>18</v>
      </c>
      <c r="C27" s="96">
        <f t="shared" si="3"/>
        <v>24</v>
      </c>
      <c r="D27" s="97">
        <f t="shared" si="2"/>
        <v>2.7777777777777783E-4</v>
      </c>
    </row>
    <row r="28" spans="1:4" x14ac:dyDescent="0.2">
      <c r="A28">
        <f t="shared" si="3"/>
        <v>25</v>
      </c>
      <c r="B28" s="102" t="str">
        <f t="shared" si="0"/>
        <v>19</v>
      </c>
      <c r="C28" s="96">
        <f t="shared" si="3"/>
        <v>25</v>
      </c>
      <c r="D28" s="97">
        <f t="shared" si="2"/>
        <v>2.8935185185185189E-4</v>
      </c>
    </row>
    <row r="29" spans="1:4" x14ac:dyDescent="0.2">
      <c r="A29">
        <f t="shared" si="3"/>
        <v>26</v>
      </c>
      <c r="B29" s="102" t="str">
        <f t="shared" si="0"/>
        <v>1A</v>
      </c>
      <c r="C29" s="96">
        <f t="shared" si="3"/>
        <v>26</v>
      </c>
      <c r="D29" s="97">
        <f t="shared" si="2"/>
        <v>3.0092592592592595E-4</v>
      </c>
    </row>
    <row r="30" spans="1:4" x14ac:dyDescent="0.2">
      <c r="A30">
        <f t="shared" si="3"/>
        <v>27</v>
      </c>
      <c r="B30" s="102" t="str">
        <f t="shared" si="0"/>
        <v>1B</v>
      </c>
      <c r="C30" s="96">
        <f t="shared" si="3"/>
        <v>27</v>
      </c>
      <c r="D30" s="97">
        <f t="shared" si="2"/>
        <v>3.1250000000000001E-4</v>
      </c>
    </row>
    <row r="31" spans="1:4" x14ac:dyDescent="0.2">
      <c r="A31">
        <f t="shared" si="3"/>
        <v>28</v>
      </c>
      <c r="B31" s="102" t="str">
        <f t="shared" si="0"/>
        <v>1C</v>
      </c>
      <c r="C31" s="96">
        <f t="shared" si="3"/>
        <v>28</v>
      </c>
      <c r="D31" s="97">
        <f t="shared" si="2"/>
        <v>3.2407407407407406E-4</v>
      </c>
    </row>
    <row r="32" spans="1:4" x14ac:dyDescent="0.2">
      <c r="A32">
        <f t="shared" si="3"/>
        <v>29</v>
      </c>
      <c r="B32" s="102" t="str">
        <f t="shared" si="0"/>
        <v>1D</v>
      </c>
      <c r="C32" s="96">
        <f t="shared" si="3"/>
        <v>29</v>
      </c>
      <c r="D32" s="97">
        <f t="shared" si="2"/>
        <v>3.3564814814814812E-4</v>
      </c>
    </row>
    <row r="33" spans="1:4" x14ac:dyDescent="0.2">
      <c r="A33">
        <f t="shared" si="3"/>
        <v>30</v>
      </c>
      <c r="B33" s="102" t="str">
        <f t="shared" si="0"/>
        <v>1E</v>
      </c>
      <c r="C33" s="96">
        <f t="shared" si="3"/>
        <v>30</v>
      </c>
      <c r="D33" s="97">
        <f t="shared" si="2"/>
        <v>3.4722222222222218E-4</v>
      </c>
    </row>
    <row r="34" spans="1:4" x14ac:dyDescent="0.2">
      <c r="A34">
        <f t="shared" si="3"/>
        <v>31</v>
      </c>
      <c r="B34" s="102" t="str">
        <f t="shared" si="0"/>
        <v>1F</v>
      </c>
      <c r="C34" s="96">
        <f t="shared" si="3"/>
        <v>31</v>
      </c>
      <c r="D34" s="97">
        <f t="shared" si="2"/>
        <v>3.5879629629629624E-4</v>
      </c>
    </row>
    <row r="35" spans="1:4" x14ac:dyDescent="0.2">
      <c r="A35">
        <f t="shared" si="3"/>
        <v>32</v>
      </c>
      <c r="B35" s="102" t="str">
        <f t="shared" si="0"/>
        <v>20</v>
      </c>
      <c r="C35" s="96">
        <f t="shared" si="3"/>
        <v>32</v>
      </c>
      <c r="D35" s="97">
        <f t="shared" si="2"/>
        <v>3.703703703703703E-4</v>
      </c>
    </row>
    <row r="36" spans="1:4" x14ac:dyDescent="0.2">
      <c r="A36">
        <f t="shared" si="3"/>
        <v>33</v>
      </c>
      <c r="B36" s="102" t="str">
        <f t="shared" si="0"/>
        <v>21</v>
      </c>
      <c r="C36" s="96">
        <f t="shared" si="3"/>
        <v>33</v>
      </c>
      <c r="D36" s="97">
        <f t="shared" si="2"/>
        <v>3.8194444444444436E-4</v>
      </c>
    </row>
    <row r="37" spans="1:4" x14ac:dyDescent="0.2">
      <c r="A37">
        <f t="shared" ref="A37:C52" si="4">A36+1</f>
        <v>34</v>
      </c>
      <c r="B37" s="102" t="str">
        <f t="shared" si="0"/>
        <v>22</v>
      </c>
      <c r="C37" s="96">
        <f t="shared" si="4"/>
        <v>34</v>
      </c>
      <c r="D37" s="97">
        <f t="shared" si="2"/>
        <v>3.9351851851851841E-4</v>
      </c>
    </row>
    <row r="38" spans="1:4" x14ac:dyDescent="0.2">
      <c r="A38">
        <f t="shared" si="4"/>
        <v>35</v>
      </c>
      <c r="B38" s="102" t="str">
        <f t="shared" si="0"/>
        <v>23</v>
      </c>
      <c r="C38" s="96">
        <f t="shared" si="4"/>
        <v>35</v>
      </c>
      <c r="D38" s="97">
        <f t="shared" si="2"/>
        <v>4.0509259259259247E-4</v>
      </c>
    </row>
    <row r="39" spans="1:4" x14ac:dyDescent="0.2">
      <c r="A39">
        <f t="shared" si="4"/>
        <v>36</v>
      </c>
      <c r="B39" s="102" t="str">
        <f t="shared" si="0"/>
        <v>24</v>
      </c>
      <c r="C39" s="96">
        <f t="shared" si="4"/>
        <v>36</v>
      </c>
      <c r="D39" s="97">
        <f t="shared" si="2"/>
        <v>4.1666666666666653E-4</v>
      </c>
    </row>
    <row r="40" spans="1:4" x14ac:dyDescent="0.2">
      <c r="A40">
        <f t="shared" si="4"/>
        <v>37</v>
      </c>
      <c r="B40" s="102" t="str">
        <f t="shared" si="0"/>
        <v>25</v>
      </c>
      <c r="C40" s="96">
        <f t="shared" si="4"/>
        <v>37</v>
      </c>
      <c r="D40" s="97">
        <f t="shared" si="2"/>
        <v>4.2824074074074059E-4</v>
      </c>
    </row>
    <row r="41" spans="1:4" x14ac:dyDescent="0.2">
      <c r="A41">
        <f t="shared" si="4"/>
        <v>38</v>
      </c>
      <c r="B41" s="102" t="str">
        <f t="shared" si="0"/>
        <v>26</v>
      </c>
      <c r="C41" s="96">
        <f t="shared" si="4"/>
        <v>38</v>
      </c>
      <c r="D41" s="97">
        <f t="shared" si="2"/>
        <v>4.3981481481481465E-4</v>
      </c>
    </row>
    <row r="42" spans="1:4" x14ac:dyDescent="0.2">
      <c r="A42">
        <f t="shared" si="4"/>
        <v>39</v>
      </c>
      <c r="B42" s="102" t="str">
        <f t="shared" si="0"/>
        <v>27</v>
      </c>
      <c r="C42" s="96">
        <f t="shared" si="4"/>
        <v>39</v>
      </c>
      <c r="D42" s="97">
        <f t="shared" si="2"/>
        <v>4.5138888888888871E-4</v>
      </c>
    </row>
    <row r="43" spans="1:4" x14ac:dyDescent="0.2">
      <c r="A43">
        <f t="shared" si="4"/>
        <v>40</v>
      </c>
      <c r="B43" s="102" t="str">
        <f t="shared" si="0"/>
        <v>28</v>
      </c>
      <c r="C43" s="96">
        <f t="shared" si="4"/>
        <v>40</v>
      </c>
      <c r="D43" s="97">
        <f t="shared" si="2"/>
        <v>4.6296296296296276E-4</v>
      </c>
    </row>
    <row r="44" spans="1:4" x14ac:dyDescent="0.2">
      <c r="A44">
        <f t="shared" si="4"/>
        <v>41</v>
      </c>
      <c r="B44" s="102" t="str">
        <f t="shared" si="0"/>
        <v>29</v>
      </c>
      <c r="C44" s="96">
        <f t="shared" si="4"/>
        <v>41</v>
      </c>
      <c r="D44" s="97">
        <f t="shared" si="2"/>
        <v>4.7453703703703682E-4</v>
      </c>
    </row>
    <row r="45" spans="1:4" x14ac:dyDescent="0.2">
      <c r="A45">
        <f t="shared" si="4"/>
        <v>42</v>
      </c>
      <c r="B45" s="102" t="str">
        <f t="shared" si="0"/>
        <v>2A</v>
      </c>
      <c r="C45" s="96">
        <f t="shared" si="4"/>
        <v>42</v>
      </c>
      <c r="D45" s="97">
        <f t="shared" si="2"/>
        <v>4.8611111111111088E-4</v>
      </c>
    </row>
    <row r="46" spans="1:4" x14ac:dyDescent="0.2">
      <c r="A46">
        <f t="shared" si="4"/>
        <v>43</v>
      </c>
      <c r="B46" s="102" t="str">
        <f t="shared" si="0"/>
        <v>2B</v>
      </c>
      <c r="C46" s="96">
        <f t="shared" si="4"/>
        <v>43</v>
      </c>
      <c r="D46" s="97">
        <f t="shared" si="2"/>
        <v>4.9768518518518499E-4</v>
      </c>
    </row>
    <row r="47" spans="1:4" x14ac:dyDescent="0.2">
      <c r="A47">
        <f t="shared" si="4"/>
        <v>44</v>
      </c>
      <c r="B47" s="102" t="str">
        <f t="shared" si="0"/>
        <v>2C</v>
      </c>
      <c r="C47" s="96">
        <f t="shared" si="4"/>
        <v>44</v>
      </c>
      <c r="D47" s="97">
        <f t="shared" si="2"/>
        <v>5.0925925925925911E-4</v>
      </c>
    </row>
    <row r="48" spans="1:4" x14ac:dyDescent="0.2">
      <c r="A48">
        <f t="shared" si="4"/>
        <v>45</v>
      </c>
      <c r="B48" s="102" t="str">
        <f t="shared" si="0"/>
        <v>2D</v>
      </c>
      <c r="C48" s="96">
        <f t="shared" si="4"/>
        <v>45</v>
      </c>
      <c r="D48" s="97">
        <f t="shared" si="2"/>
        <v>5.2083333333333322E-4</v>
      </c>
    </row>
    <row r="49" spans="1:4" x14ac:dyDescent="0.2">
      <c r="A49">
        <f t="shared" si="4"/>
        <v>46</v>
      </c>
      <c r="B49" s="102" t="str">
        <f t="shared" si="0"/>
        <v>2E</v>
      </c>
      <c r="C49" s="96">
        <f t="shared" si="4"/>
        <v>46</v>
      </c>
      <c r="D49" s="97">
        <f t="shared" si="2"/>
        <v>5.3240740740740733E-4</v>
      </c>
    </row>
    <row r="50" spans="1:4" x14ac:dyDescent="0.2">
      <c r="A50">
        <f t="shared" si="4"/>
        <v>47</v>
      </c>
      <c r="B50" s="102" t="str">
        <f t="shared" si="0"/>
        <v>2F</v>
      </c>
      <c r="C50" s="96">
        <f t="shared" si="4"/>
        <v>47</v>
      </c>
      <c r="D50" s="97">
        <f t="shared" si="2"/>
        <v>5.4398148148148144E-4</v>
      </c>
    </row>
    <row r="51" spans="1:4" x14ac:dyDescent="0.2">
      <c r="A51">
        <f t="shared" si="4"/>
        <v>48</v>
      </c>
      <c r="B51" s="102" t="str">
        <f t="shared" si="0"/>
        <v>30</v>
      </c>
      <c r="C51" s="96">
        <f t="shared" si="4"/>
        <v>48</v>
      </c>
      <c r="D51" s="97">
        <f t="shared" si="2"/>
        <v>5.5555555555555556E-4</v>
      </c>
    </row>
    <row r="52" spans="1:4" x14ac:dyDescent="0.2">
      <c r="A52">
        <f t="shared" si="4"/>
        <v>49</v>
      </c>
      <c r="B52" s="102" t="str">
        <f t="shared" si="0"/>
        <v>31</v>
      </c>
      <c r="C52" s="96">
        <f t="shared" si="4"/>
        <v>49</v>
      </c>
      <c r="D52" s="97">
        <f t="shared" si="2"/>
        <v>5.6712962962962967E-4</v>
      </c>
    </row>
    <row r="53" spans="1:4" x14ac:dyDescent="0.2">
      <c r="A53">
        <f t="shared" ref="A53:C68" si="5">A52+1</f>
        <v>50</v>
      </c>
      <c r="B53" s="102" t="str">
        <f t="shared" si="0"/>
        <v>32</v>
      </c>
      <c r="C53" s="96">
        <f t="shared" si="5"/>
        <v>50</v>
      </c>
      <c r="D53" s="97">
        <f t="shared" si="2"/>
        <v>5.7870370370370378E-4</v>
      </c>
    </row>
    <row r="54" spans="1:4" x14ac:dyDescent="0.2">
      <c r="A54">
        <f t="shared" si="5"/>
        <v>51</v>
      </c>
      <c r="B54" s="102" t="str">
        <f t="shared" si="0"/>
        <v>33</v>
      </c>
      <c r="C54" s="96">
        <f t="shared" si="5"/>
        <v>51</v>
      </c>
      <c r="D54" s="97">
        <f t="shared" si="2"/>
        <v>5.9027777777777789E-4</v>
      </c>
    </row>
    <row r="55" spans="1:4" x14ac:dyDescent="0.2">
      <c r="A55">
        <f t="shared" si="5"/>
        <v>52</v>
      </c>
      <c r="B55" s="102" t="str">
        <f t="shared" si="0"/>
        <v>34</v>
      </c>
      <c r="C55" s="96">
        <f t="shared" si="5"/>
        <v>52</v>
      </c>
      <c r="D55" s="97">
        <f t="shared" si="2"/>
        <v>6.01851851851852E-4</v>
      </c>
    </row>
    <row r="56" spans="1:4" x14ac:dyDescent="0.2">
      <c r="A56">
        <f t="shared" si="5"/>
        <v>53</v>
      </c>
      <c r="B56" s="102" t="str">
        <f t="shared" si="0"/>
        <v>35</v>
      </c>
      <c r="C56" s="96">
        <f t="shared" si="5"/>
        <v>53</v>
      </c>
      <c r="D56" s="97">
        <f t="shared" si="2"/>
        <v>6.1342592592592612E-4</v>
      </c>
    </row>
    <row r="57" spans="1:4" x14ac:dyDescent="0.2">
      <c r="A57">
        <f t="shared" si="5"/>
        <v>54</v>
      </c>
      <c r="B57" s="102" t="str">
        <f t="shared" si="0"/>
        <v>36</v>
      </c>
      <c r="C57" s="96">
        <f t="shared" si="5"/>
        <v>54</v>
      </c>
      <c r="D57" s="97">
        <f t="shared" si="2"/>
        <v>6.2500000000000023E-4</v>
      </c>
    </row>
    <row r="58" spans="1:4" x14ac:dyDescent="0.2">
      <c r="A58">
        <f t="shared" si="5"/>
        <v>55</v>
      </c>
      <c r="B58" s="102" t="str">
        <f t="shared" si="0"/>
        <v>37</v>
      </c>
      <c r="C58" s="96">
        <f t="shared" si="5"/>
        <v>55</v>
      </c>
      <c r="D58" s="97">
        <f t="shared" si="2"/>
        <v>6.3657407407407434E-4</v>
      </c>
    </row>
    <row r="59" spans="1:4" x14ac:dyDescent="0.2">
      <c r="A59">
        <f t="shared" si="5"/>
        <v>56</v>
      </c>
      <c r="B59" s="102" t="str">
        <f t="shared" si="0"/>
        <v>38</v>
      </c>
      <c r="C59" s="96">
        <f t="shared" si="5"/>
        <v>56</v>
      </c>
      <c r="D59" s="97">
        <f t="shared" si="2"/>
        <v>6.4814814814814845E-4</v>
      </c>
    </row>
    <row r="60" spans="1:4" x14ac:dyDescent="0.2">
      <c r="A60">
        <f t="shared" si="5"/>
        <v>57</v>
      </c>
      <c r="B60" s="102" t="str">
        <f t="shared" si="0"/>
        <v>39</v>
      </c>
      <c r="C60" s="96">
        <f t="shared" si="5"/>
        <v>57</v>
      </c>
      <c r="D60" s="97">
        <f t="shared" si="2"/>
        <v>6.5972222222222257E-4</v>
      </c>
    </row>
    <row r="61" spans="1:4" x14ac:dyDescent="0.2">
      <c r="A61">
        <f t="shared" si="5"/>
        <v>58</v>
      </c>
      <c r="B61" s="102" t="str">
        <f t="shared" si="0"/>
        <v>3A</v>
      </c>
      <c r="C61" s="96">
        <f t="shared" si="5"/>
        <v>58</v>
      </c>
      <c r="D61" s="97">
        <f t="shared" si="2"/>
        <v>6.7129629629629668E-4</v>
      </c>
    </row>
    <row r="62" spans="1:4" x14ac:dyDescent="0.2">
      <c r="A62">
        <f t="shared" si="5"/>
        <v>59</v>
      </c>
      <c r="B62" s="102" t="str">
        <f t="shared" si="0"/>
        <v>3B</v>
      </c>
      <c r="C62" s="96">
        <f t="shared" si="5"/>
        <v>59</v>
      </c>
      <c r="D62" s="97">
        <f t="shared" si="2"/>
        <v>6.8287037037037079E-4</v>
      </c>
    </row>
    <row r="63" spans="1:4" s="107" customFormat="1" x14ac:dyDescent="0.2">
      <c r="A63" s="107">
        <f t="shared" si="5"/>
        <v>60</v>
      </c>
      <c r="B63" s="106" t="str">
        <f t="shared" si="0"/>
        <v>3C</v>
      </c>
      <c r="C63" s="108">
        <f>C62+1</f>
        <v>60</v>
      </c>
      <c r="D63" s="109">
        <f t="shared" si="2"/>
        <v>6.944444444444449E-4</v>
      </c>
    </row>
    <row r="64" spans="1:4" x14ac:dyDescent="0.2">
      <c r="A64">
        <f t="shared" si="5"/>
        <v>61</v>
      </c>
      <c r="B64" s="102" t="str">
        <f t="shared" si="0"/>
        <v>3D</v>
      </c>
      <c r="C64" s="96">
        <f>C63+5</f>
        <v>65</v>
      </c>
      <c r="D64" s="97">
        <v>7.5231481481481471E-4</v>
      </c>
    </row>
    <row r="65" spans="1:4" x14ac:dyDescent="0.2">
      <c r="A65">
        <f t="shared" si="5"/>
        <v>62</v>
      </c>
      <c r="B65" s="102" t="str">
        <f t="shared" si="0"/>
        <v>3E</v>
      </c>
      <c r="C65" s="96">
        <f t="shared" ref="C65:C111" si="6">C64+5</f>
        <v>70</v>
      </c>
      <c r="D65" s="97">
        <f>D64+TIME(0,0,5)</f>
        <v>8.1018518518518505E-4</v>
      </c>
    </row>
    <row r="66" spans="1:4" x14ac:dyDescent="0.2">
      <c r="A66">
        <f t="shared" si="5"/>
        <v>63</v>
      </c>
      <c r="B66" s="102" t="str">
        <f t="shared" si="0"/>
        <v>3F</v>
      </c>
      <c r="C66" s="96">
        <f t="shared" si="6"/>
        <v>75</v>
      </c>
      <c r="D66" s="97">
        <f t="shared" ref="D66:D111" si="7">D65+TIME(0,0,5)</f>
        <v>8.680555555555554E-4</v>
      </c>
    </row>
    <row r="67" spans="1:4" x14ac:dyDescent="0.2">
      <c r="A67">
        <f t="shared" si="5"/>
        <v>64</v>
      </c>
      <c r="B67" s="102" t="str">
        <f t="shared" si="0"/>
        <v>40</v>
      </c>
      <c r="C67" s="96">
        <f t="shared" si="6"/>
        <v>80</v>
      </c>
      <c r="D67" s="97">
        <f t="shared" si="7"/>
        <v>9.2592592592592574E-4</v>
      </c>
    </row>
    <row r="68" spans="1:4" x14ac:dyDescent="0.2">
      <c r="A68">
        <f t="shared" si="5"/>
        <v>65</v>
      </c>
      <c r="B68" s="102" t="str">
        <f t="shared" ref="B68:B131" si="8">DEC2HEX(A68,2)</f>
        <v>41</v>
      </c>
      <c r="C68" s="96">
        <f t="shared" si="6"/>
        <v>85</v>
      </c>
      <c r="D68" s="97">
        <f t="shared" si="7"/>
        <v>9.837962962962962E-4</v>
      </c>
    </row>
    <row r="69" spans="1:4" x14ac:dyDescent="0.2">
      <c r="A69">
        <f t="shared" ref="A69:A132" si="9">A68+1</f>
        <v>66</v>
      </c>
      <c r="B69" s="102" t="str">
        <f t="shared" si="8"/>
        <v>42</v>
      </c>
      <c r="C69" s="96">
        <f t="shared" si="6"/>
        <v>90</v>
      </c>
      <c r="D69" s="97">
        <f t="shared" si="7"/>
        <v>1.0416666666666667E-3</v>
      </c>
    </row>
    <row r="70" spans="1:4" x14ac:dyDescent="0.2">
      <c r="A70">
        <f t="shared" si="9"/>
        <v>67</v>
      </c>
      <c r="B70" s="102" t="str">
        <f t="shared" si="8"/>
        <v>43</v>
      </c>
      <c r="C70" s="96">
        <f t="shared" si="6"/>
        <v>95</v>
      </c>
      <c r="D70" s="97">
        <f t="shared" si="7"/>
        <v>1.0995370370370371E-3</v>
      </c>
    </row>
    <row r="71" spans="1:4" x14ac:dyDescent="0.2">
      <c r="A71">
        <f t="shared" si="9"/>
        <v>68</v>
      </c>
      <c r="B71" s="102" t="str">
        <f t="shared" si="8"/>
        <v>44</v>
      </c>
      <c r="C71" s="96">
        <f t="shared" si="6"/>
        <v>100</v>
      </c>
      <c r="D71" s="97">
        <f t="shared" si="7"/>
        <v>1.1574074074074076E-3</v>
      </c>
    </row>
    <row r="72" spans="1:4" x14ac:dyDescent="0.2">
      <c r="A72">
        <f t="shared" si="9"/>
        <v>69</v>
      </c>
      <c r="B72" s="102" t="str">
        <f t="shared" si="8"/>
        <v>45</v>
      </c>
      <c r="C72" s="96">
        <f t="shared" si="6"/>
        <v>105</v>
      </c>
      <c r="D72" s="97">
        <f t="shared" si="7"/>
        <v>1.215277777777778E-3</v>
      </c>
    </row>
    <row r="73" spans="1:4" x14ac:dyDescent="0.2">
      <c r="A73">
        <f t="shared" si="9"/>
        <v>70</v>
      </c>
      <c r="B73" s="102" t="str">
        <f t="shared" si="8"/>
        <v>46</v>
      </c>
      <c r="C73" s="96">
        <f t="shared" si="6"/>
        <v>110</v>
      </c>
      <c r="D73" s="97">
        <f t="shared" si="7"/>
        <v>1.2731481481481485E-3</v>
      </c>
    </row>
    <row r="74" spans="1:4" x14ac:dyDescent="0.2">
      <c r="A74">
        <f t="shared" si="9"/>
        <v>71</v>
      </c>
      <c r="B74" s="102" t="str">
        <f t="shared" si="8"/>
        <v>47</v>
      </c>
      <c r="C74" s="96">
        <f t="shared" si="6"/>
        <v>115</v>
      </c>
      <c r="D74" s="97">
        <f t="shared" si="7"/>
        <v>1.3310185185185189E-3</v>
      </c>
    </row>
    <row r="75" spans="1:4" x14ac:dyDescent="0.2">
      <c r="A75">
        <f t="shared" si="9"/>
        <v>72</v>
      </c>
      <c r="B75" s="102" t="str">
        <f t="shared" si="8"/>
        <v>48</v>
      </c>
      <c r="C75" s="96">
        <f t="shared" si="6"/>
        <v>120</v>
      </c>
      <c r="D75" s="97">
        <f t="shared" si="7"/>
        <v>1.3888888888888894E-3</v>
      </c>
    </row>
    <row r="76" spans="1:4" x14ac:dyDescent="0.2">
      <c r="A76">
        <f t="shared" si="9"/>
        <v>73</v>
      </c>
      <c r="B76" s="102" t="str">
        <f t="shared" si="8"/>
        <v>49</v>
      </c>
      <c r="C76" s="96">
        <f t="shared" si="6"/>
        <v>125</v>
      </c>
      <c r="D76" s="97">
        <f t="shared" si="7"/>
        <v>1.4467592592592598E-3</v>
      </c>
    </row>
    <row r="77" spans="1:4" x14ac:dyDescent="0.2">
      <c r="A77">
        <f t="shared" si="9"/>
        <v>74</v>
      </c>
      <c r="B77" s="102" t="str">
        <f t="shared" si="8"/>
        <v>4A</v>
      </c>
      <c r="C77" s="96">
        <f t="shared" si="6"/>
        <v>130</v>
      </c>
      <c r="D77" s="97">
        <f t="shared" si="7"/>
        <v>1.5046296296296303E-3</v>
      </c>
    </row>
    <row r="78" spans="1:4" x14ac:dyDescent="0.2">
      <c r="A78">
        <f t="shared" si="9"/>
        <v>75</v>
      </c>
      <c r="B78" s="102" t="str">
        <f t="shared" si="8"/>
        <v>4B</v>
      </c>
      <c r="C78" s="96">
        <f t="shared" si="6"/>
        <v>135</v>
      </c>
      <c r="D78" s="97">
        <f t="shared" si="7"/>
        <v>1.5625000000000007E-3</v>
      </c>
    </row>
    <row r="79" spans="1:4" x14ac:dyDescent="0.2">
      <c r="A79">
        <f t="shared" si="9"/>
        <v>76</v>
      </c>
      <c r="B79" s="102" t="str">
        <f t="shared" si="8"/>
        <v>4C</v>
      </c>
      <c r="C79" s="96">
        <f t="shared" si="6"/>
        <v>140</v>
      </c>
      <c r="D79" s="97">
        <f t="shared" si="7"/>
        <v>1.6203703703703712E-3</v>
      </c>
    </row>
    <row r="80" spans="1:4" x14ac:dyDescent="0.2">
      <c r="A80">
        <f t="shared" si="9"/>
        <v>77</v>
      </c>
      <c r="B80" s="102" t="str">
        <f t="shared" si="8"/>
        <v>4D</v>
      </c>
      <c r="C80" s="96">
        <f t="shared" si="6"/>
        <v>145</v>
      </c>
      <c r="D80" s="97">
        <f t="shared" si="7"/>
        <v>1.6782407407407416E-3</v>
      </c>
    </row>
    <row r="81" spans="1:4" x14ac:dyDescent="0.2">
      <c r="A81">
        <f t="shared" si="9"/>
        <v>78</v>
      </c>
      <c r="B81" s="102" t="str">
        <f t="shared" si="8"/>
        <v>4E</v>
      </c>
      <c r="C81" s="96">
        <f t="shared" si="6"/>
        <v>150</v>
      </c>
      <c r="D81" s="97">
        <f t="shared" si="7"/>
        <v>1.7361111111111121E-3</v>
      </c>
    </row>
    <row r="82" spans="1:4" x14ac:dyDescent="0.2">
      <c r="A82">
        <f t="shared" si="9"/>
        <v>79</v>
      </c>
      <c r="B82" s="102" t="str">
        <f t="shared" si="8"/>
        <v>4F</v>
      </c>
      <c r="C82" s="96">
        <f t="shared" si="6"/>
        <v>155</v>
      </c>
      <c r="D82" s="97">
        <f t="shared" si="7"/>
        <v>1.7939814814814826E-3</v>
      </c>
    </row>
    <row r="83" spans="1:4" x14ac:dyDescent="0.2">
      <c r="A83">
        <f t="shared" si="9"/>
        <v>80</v>
      </c>
      <c r="B83" s="102" t="str">
        <f t="shared" si="8"/>
        <v>50</v>
      </c>
      <c r="C83" s="96">
        <f t="shared" si="6"/>
        <v>160</v>
      </c>
      <c r="D83" s="97">
        <f t="shared" si="7"/>
        <v>1.851851851851853E-3</v>
      </c>
    </row>
    <row r="84" spans="1:4" x14ac:dyDescent="0.2">
      <c r="A84">
        <f t="shared" si="9"/>
        <v>81</v>
      </c>
      <c r="B84" s="102" t="str">
        <f t="shared" si="8"/>
        <v>51</v>
      </c>
      <c r="C84" s="96">
        <f t="shared" si="6"/>
        <v>165</v>
      </c>
      <c r="D84" s="97">
        <f t="shared" si="7"/>
        <v>1.9097222222222235E-3</v>
      </c>
    </row>
    <row r="85" spans="1:4" x14ac:dyDescent="0.2">
      <c r="A85">
        <f t="shared" si="9"/>
        <v>82</v>
      </c>
      <c r="B85" s="102" t="str">
        <f t="shared" si="8"/>
        <v>52</v>
      </c>
      <c r="C85" s="96">
        <f t="shared" si="6"/>
        <v>170</v>
      </c>
      <c r="D85" s="97">
        <f t="shared" si="7"/>
        <v>1.9675925925925937E-3</v>
      </c>
    </row>
    <row r="86" spans="1:4" x14ac:dyDescent="0.2">
      <c r="A86">
        <f t="shared" si="9"/>
        <v>83</v>
      </c>
      <c r="B86" s="102" t="str">
        <f t="shared" si="8"/>
        <v>53</v>
      </c>
      <c r="C86" s="96">
        <f t="shared" si="6"/>
        <v>175</v>
      </c>
      <c r="D86" s="97">
        <f t="shared" si="7"/>
        <v>2.0254629629629642E-3</v>
      </c>
    </row>
    <row r="87" spans="1:4" x14ac:dyDescent="0.2">
      <c r="A87">
        <f t="shared" si="9"/>
        <v>84</v>
      </c>
      <c r="B87" s="102" t="str">
        <f t="shared" si="8"/>
        <v>54</v>
      </c>
      <c r="C87" s="96">
        <f t="shared" si="6"/>
        <v>180</v>
      </c>
      <c r="D87" s="97">
        <f t="shared" si="7"/>
        <v>2.0833333333333346E-3</v>
      </c>
    </row>
    <row r="88" spans="1:4" x14ac:dyDescent="0.2">
      <c r="A88">
        <f t="shared" si="9"/>
        <v>85</v>
      </c>
      <c r="B88" s="102" t="str">
        <f t="shared" si="8"/>
        <v>55</v>
      </c>
      <c r="C88" s="96">
        <f t="shared" si="6"/>
        <v>185</v>
      </c>
      <c r="D88" s="97">
        <f t="shared" si="7"/>
        <v>2.1412037037037051E-3</v>
      </c>
    </row>
    <row r="89" spans="1:4" x14ac:dyDescent="0.2">
      <c r="A89">
        <f t="shared" si="9"/>
        <v>86</v>
      </c>
      <c r="B89" s="102" t="str">
        <f t="shared" si="8"/>
        <v>56</v>
      </c>
      <c r="C89" s="96">
        <f t="shared" si="6"/>
        <v>190</v>
      </c>
      <c r="D89" s="97">
        <f t="shared" si="7"/>
        <v>2.1990740740740755E-3</v>
      </c>
    </row>
    <row r="90" spans="1:4" x14ac:dyDescent="0.2">
      <c r="A90">
        <f t="shared" si="9"/>
        <v>87</v>
      </c>
      <c r="B90" s="102" t="str">
        <f t="shared" si="8"/>
        <v>57</v>
      </c>
      <c r="C90" s="96">
        <f t="shared" si="6"/>
        <v>195</v>
      </c>
      <c r="D90" s="97">
        <f t="shared" si="7"/>
        <v>2.256944444444446E-3</v>
      </c>
    </row>
    <row r="91" spans="1:4" x14ac:dyDescent="0.2">
      <c r="A91">
        <f t="shared" si="9"/>
        <v>88</v>
      </c>
      <c r="B91" s="102" t="str">
        <f t="shared" si="8"/>
        <v>58</v>
      </c>
      <c r="C91" s="96">
        <f t="shared" si="6"/>
        <v>200</v>
      </c>
      <c r="D91" s="97">
        <f t="shared" si="7"/>
        <v>2.3148148148148164E-3</v>
      </c>
    </row>
    <row r="92" spans="1:4" x14ac:dyDescent="0.2">
      <c r="A92">
        <f t="shared" si="9"/>
        <v>89</v>
      </c>
      <c r="B92" s="102" t="str">
        <f t="shared" si="8"/>
        <v>59</v>
      </c>
      <c r="C92" s="96">
        <f t="shared" si="6"/>
        <v>205</v>
      </c>
      <c r="D92" s="97">
        <f t="shared" si="7"/>
        <v>2.3726851851851869E-3</v>
      </c>
    </row>
    <row r="93" spans="1:4" x14ac:dyDescent="0.2">
      <c r="A93">
        <f t="shared" si="9"/>
        <v>90</v>
      </c>
      <c r="B93" s="102" t="str">
        <f t="shared" si="8"/>
        <v>5A</v>
      </c>
      <c r="C93" s="96">
        <f t="shared" si="6"/>
        <v>210</v>
      </c>
      <c r="D93" s="97">
        <f t="shared" si="7"/>
        <v>2.4305555555555573E-3</v>
      </c>
    </row>
    <row r="94" spans="1:4" x14ac:dyDescent="0.2">
      <c r="A94">
        <f t="shared" si="9"/>
        <v>91</v>
      </c>
      <c r="B94" s="102" t="str">
        <f t="shared" si="8"/>
        <v>5B</v>
      </c>
      <c r="C94" s="96">
        <f t="shared" si="6"/>
        <v>215</v>
      </c>
      <c r="D94" s="97">
        <f t="shared" si="7"/>
        <v>2.4884259259259278E-3</v>
      </c>
    </row>
    <row r="95" spans="1:4" x14ac:dyDescent="0.2">
      <c r="A95">
        <f t="shared" si="9"/>
        <v>92</v>
      </c>
      <c r="B95" s="102" t="str">
        <f t="shared" si="8"/>
        <v>5C</v>
      </c>
      <c r="C95" s="96">
        <f t="shared" si="6"/>
        <v>220</v>
      </c>
      <c r="D95" s="97">
        <f t="shared" si="7"/>
        <v>2.5462962962962982E-3</v>
      </c>
    </row>
    <row r="96" spans="1:4" x14ac:dyDescent="0.2">
      <c r="A96">
        <f t="shared" si="9"/>
        <v>93</v>
      </c>
      <c r="B96" s="102" t="str">
        <f t="shared" si="8"/>
        <v>5D</v>
      </c>
      <c r="C96" s="96">
        <f t="shared" si="6"/>
        <v>225</v>
      </c>
      <c r="D96" s="97">
        <f t="shared" si="7"/>
        <v>2.6041666666666687E-3</v>
      </c>
    </row>
    <row r="97" spans="1:4" x14ac:dyDescent="0.2">
      <c r="A97">
        <f t="shared" si="9"/>
        <v>94</v>
      </c>
      <c r="B97" s="102" t="str">
        <f t="shared" si="8"/>
        <v>5E</v>
      </c>
      <c r="C97" s="96">
        <f t="shared" si="6"/>
        <v>230</v>
      </c>
      <c r="D97" s="97">
        <f t="shared" si="7"/>
        <v>2.6620370370370391E-3</v>
      </c>
    </row>
    <row r="98" spans="1:4" x14ac:dyDescent="0.2">
      <c r="A98">
        <f t="shared" si="9"/>
        <v>95</v>
      </c>
      <c r="B98" s="102" t="str">
        <f t="shared" si="8"/>
        <v>5F</v>
      </c>
      <c r="C98" s="96">
        <f t="shared" si="6"/>
        <v>235</v>
      </c>
      <c r="D98" s="97">
        <f t="shared" si="7"/>
        <v>2.7199074074074096E-3</v>
      </c>
    </row>
    <row r="99" spans="1:4" x14ac:dyDescent="0.2">
      <c r="A99">
        <f t="shared" si="9"/>
        <v>96</v>
      </c>
      <c r="B99" s="102" t="str">
        <f t="shared" si="8"/>
        <v>60</v>
      </c>
      <c r="C99" s="96">
        <f t="shared" si="6"/>
        <v>240</v>
      </c>
      <c r="D99" s="97">
        <f t="shared" si="7"/>
        <v>2.7777777777777801E-3</v>
      </c>
    </row>
    <row r="100" spans="1:4" x14ac:dyDescent="0.2">
      <c r="A100">
        <f t="shared" si="9"/>
        <v>97</v>
      </c>
      <c r="B100" s="102" t="str">
        <f t="shared" si="8"/>
        <v>61</v>
      </c>
      <c r="C100" s="96">
        <f t="shared" si="6"/>
        <v>245</v>
      </c>
      <c r="D100" s="97">
        <f t="shared" si="7"/>
        <v>2.8356481481481505E-3</v>
      </c>
    </row>
    <row r="101" spans="1:4" x14ac:dyDescent="0.2">
      <c r="A101">
        <f t="shared" si="9"/>
        <v>98</v>
      </c>
      <c r="B101" s="102" t="str">
        <f t="shared" si="8"/>
        <v>62</v>
      </c>
      <c r="C101" s="96">
        <f t="shared" si="6"/>
        <v>250</v>
      </c>
      <c r="D101" s="97">
        <f t="shared" si="7"/>
        <v>2.893518518518521E-3</v>
      </c>
    </row>
    <row r="102" spans="1:4" x14ac:dyDescent="0.2">
      <c r="A102">
        <f t="shared" si="9"/>
        <v>99</v>
      </c>
      <c r="B102" s="102" t="str">
        <f t="shared" si="8"/>
        <v>63</v>
      </c>
      <c r="C102" s="96">
        <f t="shared" si="6"/>
        <v>255</v>
      </c>
      <c r="D102" s="97">
        <f t="shared" si="7"/>
        <v>2.9513888888888914E-3</v>
      </c>
    </row>
    <row r="103" spans="1:4" x14ac:dyDescent="0.2">
      <c r="A103">
        <f t="shared" si="9"/>
        <v>100</v>
      </c>
      <c r="B103" s="102" t="str">
        <f t="shared" si="8"/>
        <v>64</v>
      </c>
      <c r="C103" s="96">
        <f t="shared" si="6"/>
        <v>260</v>
      </c>
      <c r="D103" s="97">
        <f t="shared" si="7"/>
        <v>3.0092592592592619E-3</v>
      </c>
    </row>
    <row r="104" spans="1:4" x14ac:dyDescent="0.2">
      <c r="A104">
        <f t="shared" si="9"/>
        <v>101</v>
      </c>
      <c r="B104" s="102" t="str">
        <f t="shared" si="8"/>
        <v>65</v>
      </c>
      <c r="C104" s="96">
        <f t="shared" si="6"/>
        <v>265</v>
      </c>
      <c r="D104" s="97">
        <f t="shared" si="7"/>
        <v>3.0671296296296323E-3</v>
      </c>
    </row>
    <row r="105" spans="1:4" x14ac:dyDescent="0.2">
      <c r="A105">
        <f t="shared" si="9"/>
        <v>102</v>
      </c>
      <c r="B105" s="102" t="str">
        <f t="shared" si="8"/>
        <v>66</v>
      </c>
      <c r="C105" s="96">
        <f t="shared" si="6"/>
        <v>270</v>
      </c>
      <c r="D105" s="97">
        <f t="shared" si="7"/>
        <v>3.1250000000000028E-3</v>
      </c>
    </row>
    <row r="106" spans="1:4" x14ac:dyDescent="0.2">
      <c r="A106">
        <f t="shared" si="9"/>
        <v>103</v>
      </c>
      <c r="B106" s="102" t="str">
        <f t="shared" si="8"/>
        <v>67</v>
      </c>
      <c r="C106" s="96">
        <f t="shared" si="6"/>
        <v>275</v>
      </c>
      <c r="D106" s="97">
        <f t="shared" si="7"/>
        <v>3.1828703703703732E-3</v>
      </c>
    </row>
    <row r="107" spans="1:4" x14ac:dyDescent="0.2">
      <c r="A107">
        <f t="shared" si="9"/>
        <v>104</v>
      </c>
      <c r="B107" s="102" t="str">
        <f t="shared" si="8"/>
        <v>68</v>
      </c>
      <c r="C107" s="96">
        <f t="shared" si="6"/>
        <v>280</v>
      </c>
      <c r="D107" s="97">
        <f t="shared" si="7"/>
        <v>3.2407407407407437E-3</v>
      </c>
    </row>
    <row r="108" spans="1:4" x14ac:dyDescent="0.2">
      <c r="A108">
        <f t="shared" si="9"/>
        <v>105</v>
      </c>
      <c r="B108" s="102" t="str">
        <f t="shared" si="8"/>
        <v>69</v>
      </c>
      <c r="C108" s="96">
        <f t="shared" si="6"/>
        <v>285</v>
      </c>
      <c r="D108" s="97">
        <f t="shared" si="7"/>
        <v>3.2986111111111141E-3</v>
      </c>
    </row>
    <row r="109" spans="1:4" x14ac:dyDescent="0.2">
      <c r="A109">
        <f t="shared" si="9"/>
        <v>106</v>
      </c>
      <c r="B109" s="102" t="str">
        <f t="shared" si="8"/>
        <v>6A</v>
      </c>
      <c r="C109" s="96">
        <f t="shared" si="6"/>
        <v>290</v>
      </c>
      <c r="D109" s="97">
        <f t="shared" si="7"/>
        <v>3.3564814814814846E-3</v>
      </c>
    </row>
    <row r="110" spans="1:4" x14ac:dyDescent="0.2">
      <c r="A110">
        <f t="shared" si="9"/>
        <v>107</v>
      </c>
      <c r="B110" s="102" t="str">
        <f t="shared" si="8"/>
        <v>6B</v>
      </c>
      <c r="C110" s="96">
        <f t="shared" si="6"/>
        <v>295</v>
      </c>
      <c r="D110" s="97">
        <f t="shared" si="7"/>
        <v>3.414351851851855E-3</v>
      </c>
    </row>
    <row r="111" spans="1:4" s="107" customFormat="1" x14ac:dyDescent="0.2">
      <c r="A111" s="107">
        <f t="shared" si="9"/>
        <v>108</v>
      </c>
      <c r="B111" s="106" t="str">
        <f t="shared" si="8"/>
        <v>6C</v>
      </c>
      <c r="C111" s="108">
        <f t="shared" si="6"/>
        <v>300</v>
      </c>
      <c r="D111" s="109">
        <f t="shared" si="7"/>
        <v>3.4722222222222255E-3</v>
      </c>
    </row>
    <row r="112" spans="1:4" s="99" customFormat="1" x14ac:dyDescent="0.2">
      <c r="A112" s="99">
        <f t="shared" si="9"/>
        <v>109</v>
      </c>
      <c r="B112" s="102" t="str">
        <f t="shared" si="8"/>
        <v>6D</v>
      </c>
      <c r="C112" s="100">
        <f>C111+60</f>
        <v>360</v>
      </c>
      <c r="D112" s="101">
        <f>D111+TIME(0,1,0)</f>
        <v>4.1666666666666701E-3</v>
      </c>
    </row>
    <row r="113" spans="1:4" x14ac:dyDescent="0.2">
      <c r="A113">
        <f t="shared" si="9"/>
        <v>110</v>
      </c>
      <c r="B113" s="102" t="str">
        <f t="shared" si="8"/>
        <v>6E</v>
      </c>
      <c r="C113" s="96">
        <f t="shared" ref="C113:C166" si="10">C112+60</f>
        <v>420</v>
      </c>
      <c r="D113" s="97">
        <f t="shared" ref="D113:D166" si="11">D112+TIME(0,1,0)</f>
        <v>4.8611111111111147E-3</v>
      </c>
    </row>
    <row r="114" spans="1:4" x14ac:dyDescent="0.2">
      <c r="A114">
        <f t="shared" si="9"/>
        <v>111</v>
      </c>
      <c r="B114" s="102" t="str">
        <f t="shared" si="8"/>
        <v>6F</v>
      </c>
      <c r="C114" s="96">
        <f t="shared" si="10"/>
        <v>480</v>
      </c>
      <c r="D114" s="97">
        <f t="shared" si="11"/>
        <v>5.5555555555555592E-3</v>
      </c>
    </row>
    <row r="115" spans="1:4" x14ac:dyDescent="0.2">
      <c r="A115">
        <f t="shared" si="9"/>
        <v>112</v>
      </c>
      <c r="B115" s="102" t="str">
        <f t="shared" si="8"/>
        <v>70</v>
      </c>
      <c r="C115" s="96">
        <f t="shared" si="10"/>
        <v>540</v>
      </c>
      <c r="D115" s="97">
        <f t="shared" si="11"/>
        <v>6.2500000000000038E-3</v>
      </c>
    </row>
    <row r="116" spans="1:4" x14ac:dyDescent="0.2">
      <c r="A116">
        <f t="shared" si="9"/>
        <v>113</v>
      </c>
      <c r="B116" s="102" t="str">
        <f t="shared" si="8"/>
        <v>71</v>
      </c>
      <c r="C116" s="96">
        <f t="shared" si="10"/>
        <v>600</v>
      </c>
      <c r="D116" s="97">
        <f t="shared" si="11"/>
        <v>6.9444444444444484E-3</v>
      </c>
    </row>
    <row r="117" spans="1:4" x14ac:dyDescent="0.2">
      <c r="A117">
        <f t="shared" si="9"/>
        <v>114</v>
      </c>
      <c r="B117" s="102" t="str">
        <f t="shared" si="8"/>
        <v>72</v>
      </c>
      <c r="C117" s="96">
        <f t="shared" si="10"/>
        <v>660</v>
      </c>
      <c r="D117" s="97">
        <f t="shared" si="11"/>
        <v>7.638888888888893E-3</v>
      </c>
    </row>
    <row r="118" spans="1:4" x14ac:dyDescent="0.2">
      <c r="A118">
        <f t="shared" si="9"/>
        <v>115</v>
      </c>
      <c r="B118" s="102" t="str">
        <f t="shared" si="8"/>
        <v>73</v>
      </c>
      <c r="C118" s="96">
        <f t="shared" si="10"/>
        <v>720</v>
      </c>
      <c r="D118" s="97">
        <f t="shared" si="11"/>
        <v>8.3333333333333367E-3</v>
      </c>
    </row>
    <row r="119" spans="1:4" x14ac:dyDescent="0.2">
      <c r="A119">
        <f t="shared" si="9"/>
        <v>116</v>
      </c>
      <c r="B119" s="102" t="str">
        <f t="shared" si="8"/>
        <v>74</v>
      </c>
      <c r="C119" s="96">
        <f t="shared" si="10"/>
        <v>780</v>
      </c>
      <c r="D119" s="97">
        <f t="shared" si="11"/>
        <v>9.0277777777777804E-3</v>
      </c>
    </row>
    <row r="120" spans="1:4" x14ac:dyDescent="0.2">
      <c r="A120">
        <f t="shared" si="9"/>
        <v>117</v>
      </c>
      <c r="B120" s="102" t="str">
        <f t="shared" si="8"/>
        <v>75</v>
      </c>
      <c r="C120" s="96">
        <f t="shared" si="10"/>
        <v>840</v>
      </c>
      <c r="D120" s="97">
        <f t="shared" si="11"/>
        <v>9.7222222222222241E-3</v>
      </c>
    </row>
    <row r="121" spans="1:4" x14ac:dyDescent="0.2">
      <c r="A121">
        <f t="shared" si="9"/>
        <v>118</v>
      </c>
      <c r="B121" s="102" t="str">
        <f t="shared" si="8"/>
        <v>76</v>
      </c>
      <c r="C121" s="96">
        <f t="shared" si="10"/>
        <v>900</v>
      </c>
      <c r="D121" s="97">
        <f t="shared" si="11"/>
        <v>1.0416666666666668E-2</v>
      </c>
    </row>
    <row r="122" spans="1:4" x14ac:dyDescent="0.2">
      <c r="A122">
        <f t="shared" si="9"/>
        <v>119</v>
      </c>
      <c r="B122" s="102" t="str">
        <f t="shared" si="8"/>
        <v>77</v>
      </c>
      <c r="C122" s="96">
        <f t="shared" si="10"/>
        <v>960</v>
      </c>
      <c r="D122" s="97">
        <f t="shared" si="11"/>
        <v>1.1111111111111112E-2</v>
      </c>
    </row>
    <row r="123" spans="1:4" x14ac:dyDescent="0.2">
      <c r="A123">
        <f t="shared" si="9"/>
        <v>120</v>
      </c>
      <c r="B123" s="102" t="str">
        <f t="shared" si="8"/>
        <v>78</v>
      </c>
      <c r="C123" s="96">
        <f t="shared" si="10"/>
        <v>1020</v>
      </c>
      <c r="D123" s="97">
        <f t="shared" si="11"/>
        <v>1.1805555555555555E-2</v>
      </c>
    </row>
    <row r="124" spans="1:4" x14ac:dyDescent="0.2">
      <c r="A124">
        <f t="shared" si="9"/>
        <v>121</v>
      </c>
      <c r="B124" s="102" t="str">
        <f t="shared" si="8"/>
        <v>79</v>
      </c>
      <c r="C124" s="96">
        <f t="shared" si="10"/>
        <v>1080</v>
      </c>
      <c r="D124" s="97">
        <f t="shared" si="11"/>
        <v>1.2499999999999999E-2</v>
      </c>
    </row>
    <row r="125" spans="1:4" x14ac:dyDescent="0.2">
      <c r="A125">
        <f t="shared" si="9"/>
        <v>122</v>
      </c>
      <c r="B125" s="102" t="str">
        <f t="shared" si="8"/>
        <v>7A</v>
      </c>
      <c r="C125" s="96">
        <f t="shared" si="10"/>
        <v>1140</v>
      </c>
      <c r="D125" s="97">
        <f t="shared" si="11"/>
        <v>1.3194444444444443E-2</v>
      </c>
    </row>
    <row r="126" spans="1:4" x14ac:dyDescent="0.2">
      <c r="A126">
        <f t="shared" si="9"/>
        <v>123</v>
      </c>
      <c r="B126" s="102" t="str">
        <f t="shared" si="8"/>
        <v>7B</v>
      </c>
      <c r="C126" s="96">
        <f t="shared" si="10"/>
        <v>1200</v>
      </c>
      <c r="D126" s="97">
        <f t="shared" si="11"/>
        <v>1.3888888888888886E-2</v>
      </c>
    </row>
    <row r="127" spans="1:4" x14ac:dyDescent="0.2">
      <c r="A127">
        <f t="shared" si="9"/>
        <v>124</v>
      </c>
      <c r="B127" s="102" t="str">
        <f t="shared" si="8"/>
        <v>7C</v>
      </c>
      <c r="C127" s="96">
        <f t="shared" si="10"/>
        <v>1260</v>
      </c>
      <c r="D127" s="97">
        <f t="shared" si="11"/>
        <v>1.458333333333333E-2</v>
      </c>
    </row>
    <row r="128" spans="1:4" x14ac:dyDescent="0.2">
      <c r="A128">
        <f t="shared" si="9"/>
        <v>125</v>
      </c>
      <c r="B128" s="102" t="str">
        <f t="shared" si="8"/>
        <v>7D</v>
      </c>
      <c r="C128" s="96">
        <f t="shared" si="10"/>
        <v>1320</v>
      </c>
      <c r="D128" s="97">
        <f t="shared" si="11"/>
        <v>1.5277777777777774E-2</v>
      </c>
    </row>
    <row r="129" spans="1:4" x14ac:dyDescent="0.2">
      <c r="A129">
        <f t="shared" si="9"/>
        <v>126</v>
      </c>
      <c r="B129" s="102" t="str">
        <f t="shared" si="8"/>
        <v>7E</v>
      </c>
      <c r="C129" s="96">
        <f t="shared" si="10"/>
        <v>1380</v>
      </c>
      <c r="D129" s="97">
        <f t="shared" si="11"/>
        <v>1.5972222222222218E-2</v>
      </c>
    </row>
    <row r="130" spans="1:4" x14ac:dyDescent="0.2">
      <c r="A130">
        <f t="shared" si="9"/>
        <v>127</v>
      </c>
      <c r="B130" s="102" t="str">
        <f t="shared" si="8"/>
        <v>7F</v>
      </c>
      <c r="C130" s="96">
        <f t="shared" si="10"/>
        <v>1440</v>
      </c>
      <c r="D130" s="97">
        <f t="shared" si="11"/>
        <v>1.6666666666666663E-2</v>
      </c>
    </row>
    <row r="131" spans="1:4" x14ac:dyDescent="0.2">
      <c r="A131">
        <f t="shared" si="9"/>
        <v>128</v>
      </c>
      <c r="B131" s="102" t="str">
        <f t="shared" si="8"/>
        <v>80</v>
      </c>
      <c r="C131" s="96">
        <f t="shared" si="10"/>
        <v>1500</v>
      </c>
      <c r="D131" s="97">
        <f t="shared" si="11"/>
        <v>1.7361111111111108E-2</v>
      </c>
    </row>
    <row r="132" spans="1:4" x14ac:dyDescent="0.2">
      <c r="A132">
        <f t="shared" si="9"/>
        <v>129</v>
      </c>
      <c r="B132" s="102" t="str">
        <f t="shared" ref="B132:B195" si="12">DEC2HEX(A132,2)</f>
        <v>81</v>
      </c>
      <c r="C132" s="96">
        <f t="shared" si="10"/>
        <v>1560</v>
      </c>
      <c r="D132" s="97">
        <f t="shared" si="11"/>
        <v>1.8055555555555554E-2</v>
      </c>
    </row>
    <row r="133" spans="1:4" x14ac:dyDescent="0.2">
      <c r="A133">
        <f t="shared" ref="A133:A196" si="13">A132+1</f>
        <v>130</v>
      </c>
      <c r="B133" s="102" t="str">
        <f t="shared" si="12"/>
        <v>82</v>
      </c>
      <c r="C133" s="96">
        <f t="shared" si="10"/>
        <v>1620</v>
      </c>
      <c r="D133" s="97">
        <f t="shared" si="11"/>
        <v>1.8749999999999999E-2</v>
      </c>
    </row>
    <row r="134" spans="1:4" x14ac:dyDescent="0.2">
      <c r="A134">
        <f t="shared" si="13"/>
        <v>131</v>
      </c>
      <c r="B134" s="102" t="str">
        <f t="shared" si="12"/>
        <v>83</v>
      </c>
      <c r="C134" s="96">
        <f t="shared" si="10"/>
        <v>1680</v>
      </c>
      <c r="D134" s="97">
        <f t="shared" si="11"/>
        <v>1.9444444444444445E-2</v>
      </c>
    </row>
    <row r="135" spans="1:4" x14ac:dyDescent="0.2">
      <c r="A135">
        <f t="shared" si="13"/>
        <v>132</v>
      </c>
      <c r="B135" s="102" t="str">
        <f t="shared" si="12"/>
        <v>84</v>
      </c>
      <c r="C135" s="96">
        <f t="shared" si="10"/>
        <v>1740</v>
      </c>
      <c r="D135" s="97">
        <f t="shared" si="11"/>
        <v>2.013888888888889E-2</v>
      </c>
    </row>
    <row r="136" spans="1:4" x14ac:dyDescent="0.2">
      <c r="A136">
        <f t="shared" si="13"/>
        <v>133</v>
      </c>
      <c r="B136" s="102" t="str">
        <f t="shared" si="12"/>
        <v>85</v>
      </c>
      <c r="C136" s="96">
        <f t="shared" si="10"/>
        <v>1800</v>
      </c>
      <c r="D136" s="97">
        <f t="shared" si="11"/>
        <v>2.0833333333333336E-2</v>
      </c>
    </row>
    <row r="137" spans="1:4" x14ac:dyDescent="0.2">
      <c r="A137">
        <f t="shared" si="13"/>
        <v>134</v>
      </c>
      <c r="B137" s="102" t="str">
        <f t="shared" si="12"/>
        <v>86</v>
      </c>
      <c r="C137" s="96">
        <f t="shared" si="10"/>
        <v>1860</v>
      </c>
      <c r="D137" s="97">
        <f t="shared" si="11"/>
        <v>2.1527777777777781E-2</v>
      </c>
    </row>
    <row r="138" spans="1:4" x14ac:dyDescent="0.2">
      <c r="A138">
        <f t="shared" si="13"/>
        <v>135</v>
      </c>
      <c r="B138" s="102" t="str">
        <f t="shared" si="12"/>
        <v>87</v>
      </c>
      <c r="C138" s="96">
        <f t="shared" si="10"/>
        <v>1920</v>
      </c>
      <c r="D138" s="97">
        <f t="shared" si="11"/>
        <v>2.2222222222222227E-2</v>
      </c>
    </row>
    <row r="139" spans="1:4" x14ac:dyDescent="0.2">
      <c r="A139">
        <f t="shared" si="13"/>
        <v>136</v>
      </c>
      <c r="B139" s="102" t="str">
        <f t="shared" si="12"/>
        <v>88</v>
      </c>
      <c r="C139" s="96">
        <f t="shared" si="10"/>
        <v>1980</v>
      </c>
      <c r="D139" s="97">
        <f t="shared" si="11"/>
        <v>2.2916666666666672E-2</v>
      </c>
    </row>
    <row r="140" spans="1:4" x14ac:dyDescent="0.2">
      <c r="A140">
        <f t="shared" si="13"/>
        <v>137</v>
      </c>
      <c r="B140" s="102" t="str">
        <f t="shared" si="12"/>
        <v>89</v>
      </c>
      <c r="C140" s="96">
        <f t="shared" si="10"/>
        <v>2040</v>
      </c>
      <c r="D140" s="97">
        <f t="shared" si="11"/>
        <v>2.3611111111111117E-2</v>
      </c>
    </row>
    <row r="141" spans="1:4" x14ac:dyDescent="0.2">
      <c r="A141">
        <f t="shared" si="13"/>
        <v>138</v>
      </c>
      <c r="B141" s="102" t="str">
        <f t="shared" si="12"/>
        <v>8A</v>
      </c>
      <c r="C141" s="96">
        <f t="shared" si="10"/>
        <v>2100</v>
      </c>
      <c r="D141" s="97">
        <f t="shared" si="11"/>
        <v>2.4305555555555563E-2</v>
      </c>
    </row>
    <row r="142" spans="1:4" x14ac:dyDescent="0.2">
      <c r="A142">
        <f t="shared" si="13"/>
        <v>139</v>
      </c>
      <c r="B142" s="102" t="str">
        <f t="shared" si="12"/>
        <v>8B</v>
      </c>
      <c r="C142" s="96">
        <f t="shared" si="10"/>
        <v>2160</v>
      </c>
      <c r="D142" s="97">
        <f t="shared" si="11"/>
        <v>2.5000000000000008E-2</v>
      </c>
    </row>
    <row r="143" spans="1:4" x14ac:dyDescent="0.2">
      <c r="A143">
        <f t="shared" si="13"/>
        <v>140</v>
      </c>
      <c r="B143" s="102" t="str">
        <f t="shared" si="12"/>
        <v>8C</v>
      </c>
      <c r="C143" s="96">
        <f t="shared" si="10"/>
        <v>2220</v>
      </c>
      <c r="D143" s="97">
        <f t="shared" si="11"/>
        <v>2.5694444444444454E-2</v>
      </c>
    </row>
    <row r="144" spans="1:4" x14ac:dyDescent="0.2">
      <c r="A144">
        <f t="shared" si="13"/>
        <v>141</v>
      </c>
      <c r="B144" s="102" t="str">
        <f t="shared" si="12"/>
        <v>8D</v>
      </c>
      <c r="C144" s="96">
        <f t="shared" si="10"/>
        <v>2280</v>
      </c>
      <c r="D144" s="97">
        <f t="shared" si="11"/>
        <v>2.6388888888888899E-2</v>
      </c>
    </row>
    <row r="145" spans="1:4" x14ac:dyDescent="0.2">
      <c r="A145">
        <f t="shared" si="13"/>
        <v>142</v>
      </c>
      <c r="B145" s="102" t="str">
        <f t="shared" si="12"/>
        <v>8E</v>
      </c>
      <c r="C145" s="96">
        <f t="shared" si="10"/>
        <v>2340</v>
      </c>
      <c r="D145" s="97">
        <f t="shared" si="11"/>
        <v>2.7083333333333345E-2</v>
      </c>
    </row>
    <row r="146" spans="1:4" x14ac:dyDescent="0.2">
      <c r="A146">
        <f t="shared" si="13"/>
        <v>143</v>
      </c>
      <c r="B146" s="102" t="str">
        <f t="shared" si="12"/>
        <v>8F</v>
      </c>
      <c r="C146" s="96">
        <f t="shared" si="10"/>
        <v>2400</v>
      </c>
      <c r="D146" s="97">
        <f t="shared" si="11"/>
        <v>2.777777777777779E-2</v>
      </c>
    </row>
    <row r="147" spans="1:4" x14ac:dyDescent="0.2">
      <c r="A147">
        <f t="shared" si="13"/>
        <v>144</v>
      </c>
      <c r="B147" s="102" t="str">
        <f t="shared" si="12"/>
        <v>90</v>
      </c>
      <c r="C147" s="96">
        <f t="shared" si="10"/>
        <v>2460</v>
      </c>
      <c r="D147" s="97">
        <f t="shared" si="11"/>
        <v>2.8472222222222236E-2</v>
      </c>
    </row>
    <row r="148" spans="1:4" x14ac:dyDescent="0.2">
      <c r="A148">
        <f t="shared" si="13"/>
        <v>145</v>
      </c>
      <c r="B148" s="102" t="str">
        <f t="shared" si="12"/>
        <v>91</v>
      </c>
      <c r="C148" s="96">
        <f t="shared" si="10"/>
        <v>2520</v>
      </c>
      <c r="D148" s="97">
        <f t="shared" si="11"/>
        <v>2.9166666666666681E-2</v>
      </c>
    </row>
    <row r="149" spans="1:4" x14ac:dyDescent="0.2">
      <c r="A149">
        <f t="shared" si="13"/>
        <v>146</v>
      </c>
      <c r="B149" s="102" t="str">
        <f t="shared" si="12"/>
        <v>92</v>
      </c>
      <c r="C149" s="96">
        <f t="shared" si="10"/>
        <v>2580</v>
      </c>
      <c r="D149" s="97">
        <f t="shared" si="11"/>
        <v>2.9861111111111126E-2</v>
      </c>
    </row>
    <row r="150" spans="1:4" x14ac:dyDescent="0.2">
      <c r="A150">
        <f t="shared" si="13"/>
        <v>147</v>
      </c>
      <c r="B150" s="102" t="str">
        <f t="shared" si="12"/>
        <v>93</v>
      </c>
      <c r="C150" s="96">
        <f t="shared" si="10"/>
        <v>2640</v>
      </c>
      <c r="D150" s="97">
        <f t="shared" si="11"/>
        <v>3.0555555555555572E-2</v>
      </c>
    </row>
    <row r="151" spans="1:4" x14ac:dyDescent="0.2">
      <c r="A151">
        <f t="shared" si="13"/>
        <v>148</v>
      </c>
      <c r="B151" s="102" t="str">
        <f t="shared" si="12"/>
        <v>94</v>
      </c>
      <c r="C151" s="96">
        <f t="shared" si="10"/>
        <v>2700</v>
      </c>
      <c r="D151" s="97">
        <f t="shared" si="11"/>
        <v>3.1250000000000014E-2</v>
      </c>
    </row>
    <row r="152" spans="1:4" x14ac:dyDescent="0.2">
      <c r="A152">
        <f t="shared" si="13"/>
        <v>149</v>
      </c>
      <c r="B152" s="102" t="str">
        <f t="shared" si="12"/>
        <v>95</v>
      </c>
      <c r="C152" s="96">
        <f t="shared" si="10"/>
        <v>2760</v>
      </c>
      <c r="D152" s="97">
        <f t="shared" si="11"/>
        <v>3.1944444444444456E-2</v>
      </c>
    </row>
    <row r="153" spans="1:4" x14ac:dyDescent="0.2">
      <c r="A153">
        <f t="shared" si="13"/>
        <v>150</v>
      </c>
      <c r="B153" s="102" t="str">
        <f t="shared" si="12"/>
        <v>96</v>
      </c>
      <c r="C153" s="96">
        <f t="shared" si="10"/>
        <v>2820</v>
      </c>
      <c r="D153" s="97">
        <f t="shared" si="11"/>
        <v>3.2638888888888898E-2</v>
      </c>
    </row>
    <row r="154" spans="1:4" x14ac:dyDescent="0.2">
      <c r="A154">
        <f t="shared" si="13"/>
        <v>151</v>
      </c>
      <c r="B154" s="102" t="str">
        <f t="shared" si="12"/>
        <v>97</v>
      </c>
      <c r="C154" s="96">
        <f t="shared" si="10"/>
        <v>2880</v>
      </c>
      <c r="D154" s="97">
        <f t="shared" si="11"/>
        <v>3.333333333333334E-2</v>
      </c>
    </row>
    <row r="155" spans="1:4" x14ac:dyDescent="0.2">
      <c r="A155">
        <f t="shared" si="13"/>
        <v>152</v>
      </c>
      <c r="B155" s="102" t="str">
        <f t="shared" si="12"/>
        <v>98</v>
      </c>
      <c r="C155" s="96">
        <f t="shared" si="10"/>
        <v>2940</v>
      </c>
      <c r="D155" s="97">
        <f t="shared" si="11"/>
        <v>3.4027777777777782E-2</v>
      </c>
    </row>
    <row r="156" spans="1:4" x14ac:dyDescent="0.2">
      <c r="A156">
        <f t="shared" si="13"/>
        <v>153</v>
      </c>
      <c r="B156" s="102" t="str">
        <f t="shared" si="12"/>
        <v>99</v>
      </c>
      <c r="C156" s="96">
        <f t="shared" si="10"/>
        <v>3000</v>
      </c>
      <c r="D156" s="97">
        <f t="shared" si="11"/>
        <v>3.4722222222222224E-2</v>
      </c>
    </row>
    <row r="157" spans="1:4" x14ac:dyDescent="0.2">
      <c r="A157">
        <f t="shared" si="13"/>
        <v>154</v>
      </c>
      <c r="B157" s="102" t="str">
        <f t="shared" si="12"/>
        <v>9A</v>
      </c>
      <c r="C157" s="96">
        <f t="shared" si="10"/>
        <v>3060</v>
      </c>
      <c r="D157" s="97">
        <f t="shared" si="11"/>
        <v>3.5416666666666666E-2</v>
      </c>
    </row>
    <row r="158" spans="1:4" x14ac:dyDescent="0.2">
      <c r="A158">
        <f t="shared" si="13"/>
        <v>155</v>
      </c>
      <c r="B158" s="102" t="str">
        <f t="shared" si="12"/>
        <v>9B</v>
      </c>
      <c r="C158" s="96">
        <f t="shared" si="10"/>
        <v>3120</v>
      </c>
      <c r="D158" s="97">
        <f t="shared" si="11"/>
        <v>3.6111111111111108E-2</v>
      </c>
    </row>
    <row r="159" spans="1:4" x14ac:dyDescent="0.2">
      <c r="A159">
        <f t="shared" si="13"/>
        <v>156</v>
      </c>
      <c r="B159" s="102" t="str">
        <f t="shared" si="12"/>
        <v>9C</v>
      </c>
      <c r="C159" s="96">
        <f t="shared" si="10"/>
        <v>3180</v>
      </c>
      <c r="D159" s="97">
        <f t="shared" si="11"/>
        <v>3.680555555555555E-2</v>
      </c>
    </row>
    <row r="160" spans="1:4" x14ac:dyDescent="0.2">
      <c r="A160">
        <f t="shared" si="13"/>
        <v>157</v>
      </c>
      <c r="B160" s="102" t="str">
        <f t="shared" si="12"/>
        <v>9D</v>
      </c>
      <c r="C160" s="96">
        <f t="shared" si="10"/>
        <v>3240</v>
      </c>
      <c r="D160" s="97">
        <f t="shared" si="11"/>
        <v>3.7499999999999992E-2</v>
      </c>
    </row>
    <row r="161" spans="1:4" x14ac:dyDescent="0.2">
      <c r="A161">
        <f t="shared" si="13"/>
        <v>158</v>
      </c>
      <c r="B161" s="102" t="str">
        <f t="shared" si="12"/>
        <v>9E</v>
      </c>
      <c r="C161" s="96">
        <f t="shared" si="10"/>
        <v>3300</v>
      </c>
      <c r="D161" s="97">
        <f t="shared" si="11"/>
        <v>3.8194444444444434E-2</v>
      </c>
    </row>
    <row r="162" spans="1:4" x14ac:dyDescent="0.2">
      <c r="A162">
        <f t="shared" si="13"/>
        <v>159</v>
      </c>
      <c r="B162" s="102" t="str">
        <f t="shared" si="12"/>
        <v>9F</v>
      </c>
      <c r="C162" s="96">
        <f t="shared" si="10"/>
        <v>3360</v>
      </c>
      <c r="D162" s="97">
        <f t="shared" si="11"/>
        <v>3.8888888888888876E-2</v>
      </c>
    </row>
    <row r="163" spans="1:4" x14ac:dyDescent="0.2">
      <c r="A163">
        <f t="shared" si="13"/>
        <v>160</v>
      </c>
      <c r="B163" s="102" t="str">
        <f t="shared" si="12"/>
        <v>A0</v>
      </c>
      <c r="C163" s="96">
        <f t="shared" si="10"/>
        <v>3420</v>
      </c>
      <c r="D163" s="97">
        <f t="shared" si="11"/>
        <v>3.9583333333333318E-2</v>
      </c>
    </row>
    <row r="164" spans="1:4" x14ac:dyDescent="0.2">
      <c r="A164">
        <f t="shared" si="13"/>
        <v>161</v>
      </c>
      <c r="B164" s="102" t="str">
        <f t="shared" si="12"/>
        <v>A1</v>
      </c>
      <c r="C164" s="96">
        <f t="shared" si="10"/>
        <v>3480</v>
      </c>
      <c r="D164" s="97">
        <f t="shared" si="11"/>
        <v>4.027777777777776E-2</v>
      </c>
    </row>
    <row r="165" spans="1:4" s="99" customFormat="1" x14ac:dyDescent="0.2">
      <c r="A165" s="99">
        <f t="shared" si="13"/>
        <v>162</v>
      </c>
      <c r="B165" s="110" t="str">
        <f t="shared" si="12"/>
        <v>A2</v>
      </c>
      <c r="C165" s="100">
        <f t="shared" si="10"/>
        <v>3540</v>
      </c>
      <c r="D165" s="101">
        <f t="shared" si="11"/>
        <v>4.0972222222222202E-2</v>
      </c>
    </row>
    <row r="166" spans="1:4" s="107" customFormat="1" x14ac:dyDescent="0.2">
      <c r="A166" s="107">
        <f t="shared" si="13"/>
        <v>163</v>
      </c>
      <c r="B166" s="106" t="str">
        <f t="shared" si="12"/>
        <v>A3</v>
      </c>
      <c r="C166" s="108">
        <f t="shared" si="10"/>
        <v>3600</v>
      </c>
      <c r="D166" s="109">
        <f t="shared" si="11"/>
        <v>4.1666666666666644E-2</v>
      </c>
    </row>
    <row r="167" spans="1:4" x14ac:dyDescent="0.2">
      <c r="A167">
        <f t="shared" si="13"/>
        <v>164</v>
      </c>
      <c r="B167" s="102" t="str">
        <f t="shared" si="12"/>
        <v>A4</v>
      </c>
      <c r="C167" s="96">
        <f t="shared" ref="C167" si="14">C166+900</f>
        <v>4500</v>
      </c>
      <c r="D167" s="97">
        <f t="shared" ref="D167" si="15">D166+TIME(0,15,0)</f>
        <v>5.2083333333333308E-2</v>
      </c>
    </row>
    <row r="168" spans="1:4" x14ac:dyDescent="0.2">
      <c r="A168">
        <f t="shared" si="13"/>
        <v>165</v>
      </c>
      <c r="B168" s="102" t="str">
        <f t="shared" si="12"/>
        <v>A5</v>
      </c>
      <c r="C168" s="96">
        <f t="shared" ref="C168" si="16">C167+900</f>
        <v>5400</v>
      </c>
      <c r="D168" s="97">
        <f t="shared" ref="D168" si="17">D167+TIME(0,15,0)</f>
        <v>6.2499999999999972E-2</v>
      </c>
    </row>
    <row r="169" spans="1:4" x14ac:dyDescent="0.2">
      <c r="A169">
        <f t="shared" si="13"/>
        <v>166</v>
      </c>
      <c r="B169" s="102" t="str">
        <f t="shared" si="12"/>
        <v>A6</v>
      </c>
      <c r="C169" s="96">
        <f t="shared" ref="C169:C172" si="18">C168+900</f>
        <v>6300</v>
      </c>
      <c r="D169" s="97">
        <f t="shared" ref="D169:D172" si="19">D168+TIME(0,15,0)</f>
        <v>7.2916666666666644E-2</v>
      </c>
    </row>
    <row r="170" spans="1:4" x14ac:dyDescent="0.2">
      <c r="A170">
        <f t="shared" si="13"/>
        <v>167</v>
      </c>
      <c r="B170" s="102" t="str">
        <f t="shared" si="12"/>
        <v>A7</v>
      </c>
      <c r="C170" s="96">
        <f t="shared" si="18"/>
        <v>7200</v>
      </c>
      <c r="D170" s="97">
        <f t="shared" si="19"/>
        <v>8.3333333333333315E-2</v>
      </c>
    </row>
    <row r="171" spans="1:4" x14ac:dyDescent="0.2">
      <c r="A171">
        <f t="shared" si="13"/>
        <v>168</v>
      </c>
      <c r="B171" s="102" t="str">
        <f t="shared" si="12"/>
        <v>A8</v>
      </c>
      <c r="C171" s="96">
        <f t="shared" si="18"/>
        <v>8100</v>
      </c>
      <c r="D171" s="97">
        <f t="shared" si="19"/>
        <v>9.3749999999999986E-2</v>
      </c>
    </row>
    <row r="172" spans="1:4" x14ac:dyDescent="0.2">
      <c r="A172">
        <f t="shared" si="13"/>
        <v>169</v>
      </c>
      <c r="B172" s="102" t="str">
        <f t="shared" si="12"/>
        <v>A9</v>
      </c>
      <c r="C172" s="96">
        <f t="shared" si="18"/>
        <v>9000</v>
      </c>
      <c r="D172" s="97">
        <f t="shared" si="19"/>
        <v>0.10416666666666666</v>
      </c>
    </row>
    <row r="173" spans="1:4" x14ac:dyDescent="0.2">
      <c r="A173">
        <f t="shared" si="13"/>
        <v>170</v>
      </c>
      <c r="B173" s="102" t="str">
        <f t="shared" si="12"/>
        <v>AA</v>
      </c>
      <c r="C173" s="96">
        <f t="shared" ref="C173" si="20">C172+900</f>
        <v>9900</v>
      </c>
      <c r="D173" s="97">
        <f t="shared" ref="D173" si="21">D172+TIME(0,15,0)</f>
        <v>0.11458333333333333</v>
      </c>
    </row>
    <row r="174" spans="1:4" x14ac:dyDescent="0.2">
      <c r="A174">
        <f t="shared" si="13"/>
        <v>171</v>
      </c>
      <c r="B174" s="102" t="str">
        <f t="shared" si="12"/>
        <v>AB</v>
      </c>
      <c r="C174" s="96">
        <f t="shared" ref="C174" si="22">C173+900</f>
        <v>10800</v>
      </c>
      <c r="D174" s="97">
        <f t="shared" ref="D174" si="23">D173+TIME(0,15,0)</f>
        <v>0.125</v>
      </c>
    </row>
    <row r="175" spans="1:4" x14ac:dyDescent="0.2">
      <c r="A175">
        <f t="shared" si="13"/>
        <v>172</v>
      </c>
      <c r="B175" s="102" t="str">
        <f t="shared" si="12"/>
        <v>AC</v>
      </c>
      <c r="C175" s="96">
        <f t="shared" ref="C175:C177" si="24">C174+900</f>
        <v>11700</v>
      </c>
      <c r="D175" s="97">
        <f t="shared" ref="D175:D177" si="25">D174+TIME(0,15,0)</f>
        <v>0.13541666666666666</v>
      </c>
    </row>
    <row r="176" spans="1:4" x14ac:dyDescent="0.2">
      <c r="A176">
        <f t="shared" si="13"/>
        <v>173</v>
      </c>
      <c r="B176" s="102" t="str">
        <f t="shared" si="12"/>
        <v>AD</v>
      </c>
      <c r="C176" s="96">
        <f t="shared" si="24"/>
        <v>12600</v>
      </c>
      <c r="D176" s="97">
        <f t="shared" si="25"/>
        <v>0.14583333333333331</v>
      </c>
    </row>
    <row r="177" spans="1:4" x14ac:dyDescent="0.2">
      <c r="A177">
        <f t="shared" si="13"/>
        <v>174</v>
      </c>
      <c r="B177" s="102" t="str">
        <f t="shared" si="12"/>
        <v>AE</v>
      </c>
      <c r="C177" s="96">
        <f t="shared" si="24"/>
        <v>13500</v>
      </c>
      <c r="D177" s="97">
        <f t="shared" si="25"/>
        <v>0.15624999999999997</v>
      </c>
    </row>
    <row r="178" spans="1:4" x14ac:dyDescent="0.2">
      <c r="A178">
        <f t="shared" si="13"/>
        <v>175</v>
      </c>
      <c r="B178" s="102" t="str">
        <f t="shared" si="12"/>
        <v>AF</v>
      </c>
      <c r="C178" s="96">
        <f t="shared" ref="C178:C190" si="26">C177+900</f>
        <v>14400</v>
      </c>
      <c r="D178" s="97">
        <f t="shared" ref="D178:D190" si="27">D177+TIME(0,15,0)</f>
        <v>0.16666666666666663</v>
      </c>
    </row>
    <row r="179" spans="1:4" x14ac:dyDescent="0.2">
      <c r="A179">
        <f t="shared" si="13"/>
        <v>176</v>
      </c>
      <c r="B179" s="102" t="str">
        <f t="shared" si="12"/>
        <v>B0</v>
      </c>
      <c r="C179" s="96">
        <f t="shared" si="26"/>
        <v>15300</v>
      </c>
      <c r="D179" s="97">
        <f t="shared" si="27"/>
        <v>0.17708333333333329</v>
      </c>
    </row>
    <row r="180" spans="1:4" x14ac:dyDescent="0.2">
      <c r="A180">
        <f t="shared" si="13"/>
        <v>177</v>
      </c>
      <c r="B180" s="102" t="str">
        <f t="shared" si="12"/>
        <v>B1</v>
      </c>
      <c r="C180" s="96">
        <f t="shared" si="26"/>
        <v>16200</v>
      </c>
      <c r="D180" s="97">
        <f t="shared" si="27"/>
        <v>0.18749999999999994</v>
      </c>
    </row>
    <row r="181" spans="1:4" x14ac:dyDescent="0.2">
      <c r="A181">
        <f t="shared" si="13"/>
        <v>178</v>
      </c>
      <c r="B181" s="102" t="str">
        <f t="shared" si="12"/>
        <v>B2</v>
      </c>
      <c r="C181" s="96">
        <f t="shared" si="26"/>
        <v>17100</v>
      </c>
      <c r="D181" s="97">
        <f t="shared" si="27"/>
        <v>0.1979166666666666</v>
      </c>
    </row>
    <row r="182" spans="1:4" x14ac:dyDescent="0.2">
      <c r="A182">
        <f t="shared" si="13"/>
        <v>179</v>
      </c>
      <c r="B182" s="102" t="str">
        <f t="shared" si="12"/>
        <v>B3</v>
      </c>
      <c r="C182" s="96">
        <f t="shared" si="26"/>
        <v>18000</v>
      </c>
      <c r="D182" s="97">
        <f t="shared" si="27"/>
        <v>0.20833333333333326</v>
      </c>
    </row>
    <row r="183" spans="1:4" x14ac:dyDescent="0.2">
      <c r="A183">
        <f t="shared" si="13"/>
        <v>180</v>
      </c>
      <c r="B183" s="102" t="str">
        <f t="shared" si="12"/>
        <v>B4</v>
      </c>
      <c r="C183" s="96">
        <f t="shared" si="26"/>
        <v>18900</v>
      </c>
      <c r="D183" s="97">
        <f t="shared" si="27"/>
        <v>0.21874999999999992</v>
      </c>
    </row>
    <row r="184" spans="1:4" x14ac:dyDescent="0.2">
      <c r="A184">
        <f t="shared" si="13"/>
        <v>181</v>
      </c>
      <c r="B184" s="102" t="str">
        <f t="shared" si="12"/>
        <v>B5</v>
      </c>
      <c r="C184" s="96">
        <f t="shared" si="26"/>
        <v>19800</v>
      </c>
      <c r="D184" s="97">
        <f t="shared" si="27"/>
        <v>0.22916666666666657</v>
      </c>
    </row>
    <row r="185" spans="1:4" x14ac:dyDescent="0.2">
      <c r="A185">
        <f t="shared" si="13"/>
        <v>182</v>
      </c>
      <c r="B185" s="102" t="str">
        <f t="shared" si="12"/>
        <v>B6</v>
      </c>
      <c r="C185" s="96">
        <f t="shared" si="26"/>
        <v>20700</v>
      </c>
      <c r="D185" s="97">
        <f t="shared" si="27"/>
        <v>0.23958333333333323</v>
      </c>
    </row>
    <row r="186" spans="1:4" x14ac:dyDescent="0.2">
      <c r="A186">
        <f t="shared" si="13"/>
        <v>183</v>
      </c>
      <c r="B186" s="102" t="str">
        <f t="shared" si="12"/>
        <v>B7</v>
      </c>
      <c r="C186" s="96">
        <f t="shared" si="26"/>
        <v>21600</v>
      </c>
      <c r="D186" s="97">
        <f t="shared" si="27"/>
        <v>0.24999999999999989</v>
      </c>
    </row>
    <row r="187" spans="1:4" x14ac:dyDescent="0.2">
      <c r="A187">
        <f t="shared" si="13"/>
        <v>184</v>
      </c>
      <c r="B187" s="102" t="str">
        <f t="shared" si="12"/>
        <v>B8</v>
      </c>
      <c r="C187" s="96">
        <f t="shared" si="26"/>
        <v>22500</v>
      </c>
      <c r="D187" s="97">
        <f t="shared" si="27"/>
        <v>0.26041666666666657</v>
      </c>
    </row>
    <row r="188" spans="1:4" x14ac:dyDescent="0.2">
      <c r="A188">
        <f t="shared" si="13"/>
        <v>185</v>
      </c>
      <c r="B188" s="102" t="str">
        <f t="shared" si="12"/>
        <v>B9</v>
      </c>
      <c r="C188" s="96">
        <f t="shared" si="26"/>
        <v>23400</v>
      </c>
      <c r="D188" s="97">
        <f t="shared" si="27"/>
        <v>0.27083333333333326</v>
      </c>
    </row>
    <row r="189" spans="1:4" x14ac:dyDescent="0.2">
      <c r="A189">
        <f t="shared" si="13"/>
        <v>186</v>
      </c>
      <c r="B189" s="102" t="str">
        <f t="shared" si="12"/>
        <v>BA</v>
      </c>
      <c r="C189" s="96">
        <f t="shared" si="26"/>
        <v>24300</v>
      </c>
      <c r="D189" s="97">
        <f t="shared" si="27"/>
        <v>0.28124999999999994</v>
      </c>
    </row>
    <row r="190" spans="1:4" s="99" customFormat="1" x14ac:dyDescent="0.2">
      <c r="A190" s="99">
        <f t="shared" si="13"/>
        <v>187</v>
      </c>
      <c r="B190" s="110" t="str">
        <f t="shared" si="12"/>
        <v>BB</v>
      </c>
      <c r="C190" s="100">
        <f t="shared" si="26"/>
        <v>25200</v>
      </c>
      <c r="D190" s="101">
        <f t="shared" si="27"/>
        <v>0.29166666666666663</v>
      </c>
    </row>
    <row r="191" spans="1:4" x14ac:dyDescent="0.2">
      <c r="A191">
        <f t="shared" si="13"/>
        <v>188</v>
      </c>
      <c r="B191" s="102" t="str">
        <f t="shared" si="12"/>
        <v>BC</v>
      </c>
      <c r="C191" s="96">
        <f>C190+900</f>
        <v>26100</v>
      </c>
      <c r="D191" s="97">
        <f>D190+TIME(0,15,0)</f>
        <v>0.30208333333333331</v>
      </c>
    </row>
    <row r="192" spans="1:4" x14ac:dyDescent="0.2">
      <c r="A192">
        <f t="shared" si="13"/>
        <v>189</v>
      </c>
      <c r="B192" s="102" t="str">
        <f t="shared" si="12"/>
        <v>BD</v>
      </c>
      <c r="C192" s="96">
        <f t="shared" ref="C192:C255" si="28">C191+900</f>
        <v>27000</v>
      </c>
      <c r="D192" s="97">
        <f t="shared" ref="D192:D255" si="29">D191+TIME(0,15,0)</f>
        <v>0.3125</v>
      </c>
    </row>
    <row r="193" spans="1:4" x14ac:dyDescent="0.2">
      <c r="A193">
        <f t="shared" si="13"/>
        <v>190</v>
      </c>
      <c r="B193" s="102" t="str">
        <f t="shared" si="12"/>
        <v>BE</v>
      </c>
      <c r="C193" s="96">
        <f t="shared" si="28"/>
        <v>27900</v>
      </c>
      <c r="D193" s="97">
        <f t="shared" si="29"/>
        <v>0.32291666666666669</v>
      </c>
    </row>
    <row r="194" spans="1:4" x14ac:dyDescent="0.2">
      <c r="A194">
        <f t="shared" si="13"/>
        <v>191</v>
      </c>
      <c r="B194" s="102" t="str">
        <f t="shared" si="12"/>
        <v>BF</v>
      </c>
      <c r="C194" s="96">
        <f t="shared" si="28"/>
        <v>28800</v>
      </c>
      <c r="D194" s="97">
        <f t="shared" si="29"/>
        <v>0.33333333333333337</v>
      </c>
    </row>
    <row r="195" spans="1:4" x14ac:dyDescent="0.2">
      <c r="A195">
        <f t="shared" si="13"/>
        <v>192</v>
      </c>
      <c r="B195" s="102" t="str">
        <f t="shared" si="12"/>
        <v>C0</v>
      </c>
      <c r="C195" s="96">
        <f t="shared" si="28"/>
        <v>29700</v>
      </c>
      <c r="D195" s="97">
        <f t="shared" si="29"/>
        <v>0.34375000000000006</v>
      </c>
    </row>
    <row r="196" spans="1:4" x14ac:dyDescent="0.2">
      <c r="A196">
        <f t="shared" si="13"/>
        <v>193</v>
      </c>
      <c r="B196" s="102" t="str">
        <f t="shared" ref="B196:B258" si="30">DEC2HEX(A196,2)</f>
        <v>C1</v>
      </c>
      <c r="C196" s="96">
        <f t="shared" si="28"/>
        <v>30600</v>
      </c>
      <c r="D196" s="97">
        <f t="shared" si="29"/>
        <v>0.35416666666666674</v>
      </c>
    </row>
    <row r="197" spans="1:4" x14ac:dyDescent="0.2">
      <c r="A197">
        <f t="shared" ref="A197:A258" si="31">A196+1</f>
        <v>194</v>
      </c>
      <c r="B197" s="102" t="str">
        <f t="shared" si="30"/>
        <v>C2</v>
      </c>
      <c r="C197" s="96">
        <f t="shared" si="28"/>
        <v>31500</v>
      </c>
      <c r="D197" s="97">
        <f t="shared" si="29"/>
        <v>0.36458333333333343</v>
      </c>
    </row>
    <row r="198" spans="1:4" x14ac:dyDescent="0.2">
      <c r="A198">
        <f t="shared" si="31"/>
        <v>195</v>
      </c>
      <c r="B198" s="102" t="str">
        <f t="shared" si="30"/>
        <v>C3</v>
      </c>
      <c r="C198" s="96">
        <f t="shared" si="28"/>
        <v>32400</v>
      </c>
      <c r="D198" s="97">
        <f t="shared" si="29"/>
        <v>0.37500000000000011</v>
      </c>
    </row>
    <row r="199" spans="1:4" x14ac:dyDescent="0.2">
      <c r="A199">
        <f t="shared" si="31"/>
        <v>196</v>
      </c>
      <c r="B199" s="102" t="str">
        <f t="shared" si="30"/>
        <v>C4</v>
      </c>
      <c r="C199" s="96">
        <f t="shared" si="28"/>
        <v>33300</v>
      </c>
      <c r="D199" s="97">
        <f t="shared" si="29"/>
        <v>0.3854166666666668</v>
      </c>
    </row>
    <row r="200" spans="1:4" x14ac:dyDescent="0.2">
      <c r="A200">
        <f t="shared" si="31"/>
        <v>197</v>
      </c>
      <c r="B200" s="102" t="str">
        <f t="shared" si="30"/>
        <v>C5</v>
      </c>
      <c r="C200" s="96">
        <f t="shared" si="28"/>
        <v>34200</v>
      </c>
      <c r="D200" s="97">
        <f t="shared" si="29"/>
        <v>0.39583333333333348</v>
      </c>
    </row>
    <row r="201" spans="1:4" x14ac:dyDescent="0.2">
      <c r="A201">
        <f t="shared" si="31"/>
        <v>198</v>
      </c>
      <c r="B201" s="102" t="str">
        <f t="shared" si="30"/>
        <v>C6</v>
      </c>
      <c r="C201" s="96">
        <f t="shared" si="28"/>
        <v>35100</v>
      </c>
      <c r="D201" s="97">
        <f t="shared" si="29"/>
        <v>0.40625000000000017</v>
      </c>
    </row>
    <row r="202" spans="1:4" x14ac:dyDescent="0.2">
      <c r="A202">
        <f t="shared" si="31"/>
        <v>199</v>
      </c>
      <c r="B202" s="102" t="str">
        <f t="shared" si="30"/>
        <v>C7</v>
      </c>
      <c r="C202" s="96">
        <f t="shared" si="28"/>
        <v>36000</v>
      </c>
      <c r="D202" s="97">
        <f t="shared" si="29"/>
        <v>0.41666666666666685</v>
      </c>
    </row>
    <row r="203" spans="1:4" x14ac:dyDescent="0.2">
      <c r="A203">
        <f t="shared" si="31"/>
        <v>200</v>
      </c>
      <c r="B203" s="102" t="str">
        <f t="shared" si="30"/>
        <v>C8</v>
      </c>
      <c r="C203" s="96">
        <f t="shared" si="28"/>
        <v>36900</v>
      </c>
      <c r="D203" s="97">
        <f t="shared" si="29"/>
        <v>0.42708333333333354</v>
      </c>
    </row>
    <row r="204" spans="1:4" x14ac:dyDescent="0.2">
      <c r="A204">
        <f t="shared" si="31"/>
        <v>201</v>
      </c>
      <c r="B204" s="102" t="str">
        <f t="shared" si="30"/>
        <v>C9</v>
      </c>
      <c r="C204" s="96">
        <f t="shared" si="28"/>
        <v>37800</v>
      </c>
      <c r="D204" s="97">
        <f t="shared" si="29"/>
        <v>0.43750000000000022</v>
      </c>
    </row>
    <row r="205" spans="1:4" x14ac:dyDescent="0.2">
      <c r="A205">
        <f t="shared" si="31"/>
        <v>202</v>
      </c>
      <c r="B205" s="102" t="str">
        <f t="shared" si="30"/>
        <v>CA</v>
      </c>
      <c r="C205" s="96">
        <f t="shared" si="28"/>
        <v>38700</v>
      </c>
      <c r="D205" s="97">
        <f t="shared" si="29"/>
        <v>0.44791666666666691</v>
      </c>
    </row>
    <row r="206" spans="1:4" x14ac:dyDescent="0.2">
      <c r="A206">
        <f t="shared" si="31"/>
        <v>203</v>
      </c>
      <c r="B206" s="102" t="str">
        <f t="shared" si="30"/>
        <v>CB</v>
      </c>
      <c r="C206" s="96">
        <f t="shared" si="28"/>
        <v>39600</v>
      </c>
      <c r="D206" s="97">
        <f t="shared" si="29"/>
        <v>0.45833333333333359</v>
      </c>
    </row>
    <row r="207" spans="1:4" x14ac:dyDescent="0.2">
      <c r="A207">
        <f t="shared" si="31"/>
        <v>204</v>
      </c>
      <c r="B207" s="102" t="str">
        <f t="shared" si="30"/>
        <v>CC</v>
      </c>
      <c r="C207" s="96">
        <f t="shared" si="28"/>
        <v>40500</v>
      </c>
      <c r="D207" s="97">
        <f t="shared" si="29"/>
        <v>0.46875000000000028</v>
      </c>
    </row>
    <row r="208" spans="1:4" x14ac:dyDescent="0.2">
      <c r="A208">
        <f t="shared" si="31"/>
        <v>205</v>
      </c>
      <c r="B208" s="102" t="str">
        <f t="shared" si="30"/>
        <v>CD</v>
      </c>
      <c r="C208" s="96">
        <f t="shared" si="28"/>
        <v>41400</v>
      </c>
      <c r="D208" s="97">
        <f t="shared" si="29"/>
        <v>0.47916666666666696</v>
      </c>
    </row>
    <row r="209" spans="1:4" x14ac:dyDescent="0.2">
      <c r="A209">
        <f t="shared" si="31"/>
        <v>206</v>
      </c>
      <c r="B209" s="102" t="str">
        <f t="shared" si="30"/>
        <v>CE</v>
      </c>
      <c r="C209" s="96">
        <f t="shared" si="28"/>
        <v>42300</v>
      </c>
      <c r="D209" s="97">
        <f t="shared" si="29"/>
        <v>0.48958333333333365</v>
      </c>
    </row>
    <row r="210" spans="1:4" x14ac:dyDescent="0.2">
      <c r="A210">
        <f t="shared" si="31"/>
        <v>207</v>
      </c>
      <c r="B210" s="102" t="str">
        <f t="shared" si="30"/>
        <v>CF</v>
      </c>
      <c r="C210" s="96">
        <f t="shared" si="28"/>
        <v>43200</v>
      </c>
      <c r="D210" s="97">
        <f t="shared" si="29"/>
        <v>0.50000000000000033</v>
      </c>
    </row>
    <row r="211" spans="1:4" x14ac:dyDescent="0.2">
      <c r="A211">
        <f t="shared" si="31"/>
        <v>208</v>
      </c>
      <c r="B211" s="102" t="str">
        <f t="shared" si="30"/>
        <v>D0</v>
      </c>
      <c r="C211" s="96">
        <f t="shared" si="28"/>
        <v>44100</v>
      </c>
      <c r="D211" s="97">
        <f t="shared" si="29"/>
        <v>0.51041666666666696</v>
      </c>
    </row>
    <row r="212" spans="1:4" x14ac:dyDescent="0.2">
      <c r="A212">
        <f t="shared" si="31"/>
        <v>209</v>
      </c>
      <c r="B212" s="102" t="str">
        <f t="shared" si="30"/>
        <v>D1</v>
      </c>
      <c r="C212" s="96">
        <f t="shared" si="28"/>
        <v>45000</v>
      </c>
      <c r="D212" s="97">
        <f t="shared" si="29"/>
        <v>0.52083333333333359</v>
      </c>
    </row>
    <row r="213" spans="1:4" x14ac:dyDescent="0.2">
      <c r="A213">
        <f t="shared" si="31"/>
        <v>210</v>
      </c>
      <c r="B213" s="102" t="str">
        <f t="shared" si="30"/>
        <v>D2</v>
      </c>
      <c r="C213" s="96">
        <f t="shared" si="28"/>
        <v>45900</v>
      </c>
      <c r="D213" s="97">
        <f t="shared" si="29"/>
        <v>0.53125000000000022</v>
      </c>
    </row>
    <row r="214" spans="1:4" x14ac:dyDescent="0.2">
      <c r="A214">
        <f t="shared" si="31"/>
        <v>211</v>
      </c>
      <c r="B214" s="102" t="str">
        <f t="shared" si="30"/>
        <v>D3</v>
      </c>
      <c r="C214" s="96">
        <f t="shared" si="28"/>
        <v>46800</v>
      </c>
      <c r="D214" s="97">
        <f t="shared" si="29"/>
        <v>0.54166666666666685</v>
      </c>
    </row>
    <row r="215" spans="1:4" x14ac:dyDescent="0.2">
      <c r="A215">
        <f t="shared" si="31"/>
        <v>212</v>
      </c>
      <c r="B215" s="102" t="str">
        <f t="shared" si="30"/>
        <v>D4</v>
      </c>
      <c r="C215" s="96">
        <f t="shared" si="28"/>
        <v>47700</v>
      </c>
      <c r="D215" s="97">
        <f t="shared" si="29"/>
        <v>0.55208333333333348</v>
      </c>
    </row>
    <row r="216" spans="1:4" x14ac:dyDescent="0.2">
      <c r="A216">
        <f t="shared" si="31"/>
        <v>213</v>
      </c>
      <c r="B216" s="102" t="str">
        <f t="shared" si="30"/>
        <v>D5</v>
      </c>
      <c r="C216" s="96">
        <f t="shared" si="28"/>
        <v>48600</v>
      </c>
      <c r="D216" s="97">
        <f t="shared" si="29"/>
        <v>0.56250000000000011</v>
      </c>
    </row>
    <row r="217" spans="1:4" x14ac:dyDescent="0.2">
      <c r="A217">
        <f t="shared" si="31"/>
        <v>214</v>
      </c>
      <c r="B217" s="102" t="str">
        <f t="shared" si="30"/>
        <v>D6</v>
      </c>
      <c r="C217" s="96">
        <f t="shared" si="28"/>
        <v>49500</v>
      </c>
      <c r="D217" s="97">
        <f t="shared" si="29"/>
        <v>0.57291666666666674</v>
      </c>
    </row>
    <row r="218" spans="1:4" x14ac:dyDescent="0.2">
      <c r="A218">
        <f t="shared" si="31"/>
        <v>215</v>
      </c>
      <c r="B218" s="102" t="str">
        <f t="shared" si="30"/>
        <v>D7</v>
      </c>
      <c r="C218" s="96">
        <f t="shared" si="28"/>
        <v>50400</v>
      </c>
      <c r="D218" s="97">
        <f t="shared" si="29"/>
        <v>0.58333333333333337</v>
      </c>
    </row>
    <row r="219" spans="1:4" x14ac:dyDescent="0.2">
      <c r="A219">
        <f t="shared" si="31"/>
        <v>216</v>
      </c>
      <c r="B219" s="102" t="str">
        <f t="shared" si="30"/>
        <v>D8</v>
      </c>
      <c r="C219" s="96">
        <f t="shared" si="28"/>
        <v>51300</v>
      </c>
      <c r="D219" s="97">
        <f t="shared" si="29"/>
        <v>0.59375</v>
      </c>
    </row>
    <row r="220" spans="1:4" x14ac:dyDescent="0.2">
      <c r="A220">
        <f t="shared" si="31"/>
        <v>217</v>
      </c>
      <c r="B220" s="102" t="str">
        <f t="shared" si="30"/>
        <v>D9</v>
      </c>
      <c r="C220" s="96">
        <f t="shared" si="28"/>
        <v>52200</v>
      </c>
      <c r="D220" s="97">
        <f t="shared" si="29"/>
        <v>0.60416666666666663</v>
      </c>
    </row>
    <row r="221" spans="1:4" x14ac:dyDescent="0.2">
      <c r="A221">
        <f t="shared" si="31"/>
        <v>218</v>
      </c>
      <c r="B221" s="102" t="str">
        <f t="shared" si="30"/>
        <v>DA</v>
      </c>
      <c r="C221" s="96">
        <f t="shared" si="28"/>
        <v>53100</v>
      </c>
      <c r="D221" s="97">
        <f t="shared" si="29"/>
        <v>0.61458333333333326</v>
      </c>
    </row>
    <row r="222" spans="1:4" x14ac:dyDescent="0.2">
      <c r="A222">
        <f t="shared" si="31"/>
        <v>219</v>
      </c>
      <c r="B222" s="102" t="str">
        <f t="shared" si="30"/>
        <v>DB</v>
      </c>
      <c r="C222" s="96">
        <f t="shared" si="28"/>
        <v>54000</v>
      </c>
      <c r="D222" s="97">
        <f t="shared" si="29"/>
        <v>0.62499999999999989</v>
      </c>
    </row>
    <row r="223" spans="1:4" x14ac:dyDescent="0.2">
      <c r="A223">
        <f t="shared" si="31"/>
        <v>220</v>
      </c>
      <c r="B223" s="102" t="str">
        <f t="shared" si="30"/>
        <v>DC</v>
      </c>
      <c r="C223" s="96">
        <f t="shared" si="28"/>
        <v>54900</v>
      </c>
      <c r="D223" s="97">
        <f t="shared" si="29"/>
        <v>0.63541666666666652</v>
      </c>
    </row>
    <row r="224" spans="1:4" x14ac:dyDescent="0.2">
      <c r="A224">
        <f t="shared" si="31"/>
        <v>221</v>
      </c>
      <c r="B224" s="102" t="str">
        <f t="shared" si="30"/>
        <v>DD</v>
      </c>
      <c r="C224" s="96">
        <f t="shared" si="28"/>
        <v>55800</v>
      </c>
      <c r="D224" s="97">
        <f t="shared" si="29"/>
        <v>0.64583333333333315</v>
      </c>
    </row>
    <row r="225" spans="1:4" x14ac:dyDescent="0.2">
      <c r="A225">
        <f t="shared" si="31"/>
        <v>222</v>
      </c>
      <c r="B225" s="102" t="str">
        <f t="shared" si="30"/>
        <v>DE</v>
      </c>
      <c r="C225" s="96">
        <f t="shared" si="28"/>
        <v>56700</v>
      </c>
      <c r="D225" s="97">
        <f t="shared" si="29"/>
        <v>0.65624999999999978</v>
      </c>
    </row>
    <row r="226" spans="1:4" x14ac:dyDescent="0.2">
      <c r="A226">
        <f t="shared" si="31"/>
        <v>223</v>
      </c>
      <c r="B226" s="102" t="str">
        <f t="shared" si="30"/>
        <v>DF</v>
      </c>
      <c r="C226" s="96">
        <f t="shared" si="28"/>
        <v>57600</v>
      </c>
      <c r="D226" s="97">
        <f t="shared" si="29"/>
        <v>0.66666666666666641</v>
      </c>
    </row>
    <row r="227" spans="1:4" x14ac:dyDescent="0.2">
      <c r="A227">
        <f t="shared" si="31"/>
        <v>224</v>
      </c>
      <c r="B227" s="102" t="str">
        <f t="shared" si="30"/>
        <v>E0</v>
      </c>
      <c r="C227" s="96">
        <f t="shared" si="28"/>
        <v>58500</v>
      </c>
      <c r="D227" s="97">
        <f t="shared" si="29"/>
        <v>0.67708333333333304</v>
      </c>
    </row>
    <row r="228" spans="1:4" x14ac:dyDescent="0.2">
      <c r="A228">
        <f t="shared" si="31"/>
        <v>225</v>
      </c>
      <c r="B228" s="102" t="str">
        <f t="shared" si="30"/>
        <v>E1</v>
      </c>
      <c r="C228" s="96">
        <f t="shared" si="28"/>
        <v>59400</v>
      </c>
      <c r="D228" s="97">
        <f t="shared" si="29"/>
        <v>0.68749999999999967</v>
      </c>
    </row>
    <row r="229" spans="1:4" x14ac:dyDescent="0.2">
      <c r="A229">
        <f t="shared" si="31"/>
        <v>226</v>
      </c>
      <c r="B229" s="102" t="str">
        <f t="shared" si="30"/>
        <v>E2</v>
      </c>
      <c r="C229" s="96">
        <f t="shared" si="28"/>
        <v>60300</v>
      </c>
      <c r="D229" s="97">
        <f t="shared" si="29"/>
        <v>0.6979166666666663</v>
      </c>
    </row>
    <row r="230" spans="1:4" x14ac:dyDescent="0.2">
      <c r="A230">
        <f t="shared" si="31"/>
        <v>227</v>
      </c>
      <c r="B230" s="102" t="str">
        <f t="shared" si="30"/>
        <v>E3</v>
      </c>
      <c r="C230" s="96">
        <f t="shared" si="28"/>
        <v>61200</v>
      </c>
      <c r="D230" s="97">
        <f t="shared" si="29"/>
        <v>0.70833333333333293</v>
      </c>
    </row>
    <row r="231" spans="1:4" x14ac:dyDescent="0.2">
      <c r="A231">
        <f t="shared" si="31"/>
        <v>228</v>
      </c>
      <c r="B231" s="102" t="str">
        <f t="shared" si="30"/>
        <v>E4</v>
      </c>
      <c r="C231" s="96">
        <f t="shared" si="28"/>
        <v>62100</v>
      </c>
      <c r="D231" s="97">
        <f t="shared" si="29"/>
        <v>0.71874999999999956</v>
      </c>
    </row>
    <row r="232" spans="1:4" x14ac:dyDescent="0.2">
      <c r="A232">
        <f t="shared" si="31"/>
        <v>229</v>
      </c>
      <c r="B232" s="102" t="str">
        <f t="shared" si="30"/>
        <v>E5</v>
      </c>
      <c r="C232" s="96">
        <f t="shared" si="28"/>
        <v>63000</v>
      </c>
      <c r="D232" s="97">
        <f t="shared" si="29"/>
        <v>0.72916666666666619</v>
      </c>
    </row>
    <row r="233" spans="1:4" x14ac:dyDescent="0.2">
      <c r="A233">
        <f t="shared" si="31"/>
        <v>230</v>
      </c>
      <c r="B233" s="102" t="str">
        <f t="shared" si="30"/>
        <v>E6</v>
      </c>
      <c r="C233" s="96">
        <f t="shared" si="28"/>
        <v>63900</v>
      </c>
      <c r="D233" s="97">
        <f t="shared" si="29"/>
        <v>0.73958333333333282</v>
      </c>
    </row>
    <row r="234" spans="1:4" x14ac:dyDescent="0.2">
      <c r="A234">
        <f t="shared" si="31"/>
        <v>231</v>
      </c>
      <c r="B234" s="102" t="str">
        <f t="shared" si="30"/>
        <v>E7</v>
      </c>
      <c r="C234" s="96">
        <f t="shared" si="28"/>
        <v>64800</v>
      </c>
      <c r="D234" s="97">
        <f t="shared" si="29"/>
        <v>0.74999999999999944</v>
      </c>
    </row>
    <row r="235" spans="1:4" x14ac:dyDescent="0.2">
      <c r="A235">
        <f t="shared" si="31"/>
        <v>232</v>
      </c>
      <c r="B235" s="102" t="str">
        <f t="shared" si="30"/>
        <v>E8</v>
      </c>
      <c r="C235" s="96">
        <f t="shared" si="28"/>
        <v>65700</v>
      </c>
      <c r="D235" s="97">
        <f t="shared" si="29"/>
        <v>0.76041666666666607</v>
      </c>
    </row>
    <row r="236" spans="1:4" x14ac:dyDescent="0.2">
      <c r="A236">
        <f t="shared" si="31"/>
        <v>233</v>
      </c>
      <c r="B236" s="102" t="str">
        <f t="shared" si="30"/>
        <v>E9</v>
      </c>
      <c r="C236" s="96">
        <f t="shared" si="28"/>
        <v>66600</v>
      </c>
      <c r="D236" s="97">
        <f t="shared" si="29"/>
        <v>0.7708333333333327</v>
      </c>
    </row>
    <row r="237" spans="1:4" x14ac:dyDescent="0.2">
      <c r="A237">
        <f t="shared" si="31"/>
        <v>234</v>
      </c>
      <c r="B237" s="102" t="str">
        <f t="shared" si="30"/>
        <v>EA</v>
      </c>
      <c r="C237" s="96">
        <f t="shared" si="28"/>
        <v>67500</v>
      </c>
      <c r="D237" s="97">
        <f t="shared" si="29"/>
        <v>0.78124999999999933</v>
      </c>
    </row>
    <row r="238" spans="1:4" x14ac:dyDescent="0.2">
      <c r="A238">
        <f t="shared" si="31"/>
        <v>235</v>
      </c>
      <c r="B238" s="102" t="str">
        <f t="shared" si="30"/>
        <v>EB</v>
      </c>
      <c r="C238" s="96">
        <f t="shared" si="28"/>
        <v>68400</v>
      </c>
      <c r="D238" s="97">
        <f t="shared" si="29"/>
        <v>0.79166666666666596</v>
      </c>
    </row>
    <row r="239" spans="1:4" x14ac:dyDescent="0.2">
      <c r="A239">
        <f t="shared" si="31"/>
        <v>236</v>
      </c>
      <c r="B239" s="102" t="str">
        <f t="shared" si="30"/>
        <v>EC</v>
      </c>
      <c r="C239" s="96">
        <f t="shared" si="28"/>
        <v>69300</v>
      </c>
      <c r="D239" s="97">
        <f t="shared" si="29"/>
        <v>0.80208333333333259</v>
      </c>
    </row>
    <row r="240" spans="1:4" x14ac:dyDescent="0.2">
      <c r="A240">
        <f t="shared" si="31"/>
        <v>237</v>
      </c>
      <c r="B240" s="102" t="str">
        <f t="shared" si="30"/>
        <v>ED</v>
      </c>
      <c r="C240" s="96">
        <f t="shared" si="28"/>
        <v>70200</v>
      </c>
      <c r="D240" s="97">
        <f t="shared" si="29"/>
        <v>0.81249999999999922</v>
      </c>
    </row>
    <row r="241" spans="1:4" x14ac:dyDescent="0.2">
      <c r="A241">
        <f t="shared" si="31"/>
        <v>238</v>
      </c>
      <c r="B241" s="102" t="str">
        <f t="shared" si="30"/>
        <v>EE</v>
      </c>
      <c r="C241" s="96">
        <f t="shared" si="28"/>
        <v>71100</v>
      </c>
      <c r="D241" s="97">
        <f t="shared" si="29"/>
        <v>0.82291666666666585</v>
      </c>
    </row>
    <row r="242" spans="1:4" x14ac:dyDescent="0.2">
      <c r="A242">
        <f t="shared" si="31"/>
        <v>239</v>
      </c>
      <c r="B242" s="102" t="str">
        <f t="shared" si="30"/>
        <v>EF</v>
      </c>
      <c r="C242" s="96">
        <f t="shared" si="28"/>
        <v>72000</v>
      </c>
      <c r="D242" s="97">
        <f t="shared" si="29"/>
        <v>0.83333333333333248</v>
      </c>
    </row>
    <row r="243" spans="1:4" x14ac:dyDescent="0.2">
      <c r="A243">
        <f t="shared" si="31"/>
        <v>240</v>
      </c>
      <c r="B243" s="102" t="str">
        <f t="shared" si="30"/>
        <v>F0</v>
      </c>
      <c r="C243" s="96">
        <f t="shared" si="28"/>
        <v>72900</v>
      </c>
      <c r="D243" s="97">
        <f t="shared" si="29"/>
        <v>0.84374999999999911</v>
      </c>
    </row>
    <row r="244" spans="1:4" x14ac:dyDescent="0.2">
      <c r="A244">
        <f t="shared" si="31"/>
        <v>241</v>
      </c>
      <c r="B244" s="102" t="str">
        <f t="shared" si="30"/>
        <v>F1</v>
      </c>
      <c r="C244" s="96">
        <f t="shared" si="28"/>
        <v>73800</v>
      </c>
      <c r="D244" s="97">
        <f t="shared" si="29"/>
        <v>0.85416666666666574</v>
      </c>
    </row>
    <row r="245" spans="1:4" x14ac:dyDescent="0.2">
      <c r="A245">
        <f t="shared" si="31"/>
        <v>242</v>
      </c>
      <c r="B245" s="102" t="str">
        <f t="shared" si="30"/>
        <v>F2</v>
      </c>
      <c r="C245" s="96">
        <f t="shared" si="28"/>
        <v>74700</v>
      </c>
      <c r="D245" s="97">
        <f t="shared" si="29"/>
        <v>0.86458333333333237</v>
      </c>
    </row>
    <row r="246" spans="1:4" x14ac:dyDescent="0.2">
      <c r="A246">
        <f t="shared" si="31"/>
        <v>243</v>
      </c>
      <c r="B246" s="102" t="str">
        <f t="shared" si="30"/>
        <v>F3</v>
      </c>
      <c r="C246" s="96">
        <f t="shared" si="28"/>
        <v>75600</v>
      </c>
      <c r="D246" s="97">
        <f t="shared" si="29"/>
        <v>0.874999999999999</v>
      </c>
    </row>
    <row r="247" spans="1:4" x14ac:dyDescent="0.2">
      <c r="A247">
        <f t="shared" si="31"/>
        <v>244</v>
      </c>
      <c r="B247" s="102" t="str">
        <f t="shared" si="30"/>
        <v>F4</v>
      </c>
      <c r="C247" s="96">
        <f t="shared" si="28"/>
        <v>76500</v>
      </c>
      <c r="D247" s="97">
        <f t="shared" si="29"/>
        <v>0.88541666666666563</v>
      </c>
    </row>
    <row r="248" spans="1:4" x14ac:dyDescent="0.2">
      <c r="A248">
        <f t="shared" si="31"/>
        <v>245</v>
      </c>
      <c r="B248" s="102" t="str">
        <f t="shared" si="30"/>
        <v>F5</v>
      </c>
      <c r="C248" s="96">
        <f t="shared" si="28"/>
        <v>77400</v>
      </c>
      <c r="D248" s="97">
        <f t="shared" si="29"/>
        <v>0.89583333333333226</v>
      </c>
    </row>
    <row r="249" spans="1:4" x14ac:dyDescent="0.2">
      <c r="A249">
        <f t="shared" si="31"/>
        <v>246</v>
      </c>
      <c r="B249" s="102" t="str">
        <f t="shared" si="30"/>
        <v>F6</v>
      </c>
      <c r="C249" s="96">
        <f t="shared" si="28"/>
        <v>78300</v>
      </c>
      <c r="D249" s="97">
        <f t="shared" si="29"/>
        <v>0.90624999999999889</v>
      </c>
    </row>
    <row r="250" spans="1:4" x14ac:dyDescent="0.2">
      <c r="A250">
        <f t="shared" si="31"/>
        <v>247</v>
      </c>
      <c r="B250" s="102" t="str">
        <f t="shared" si="30"/>
        <v>F7</v>
      </c>
      <c r="C250" s="96">
        <f t="shared" si="28"/>
        <v>79200</v>
      </c>
      <c r="D250" s="97">
        <f t="shared" si="29"/>
        <v>0.91666666666666552</v>
      </c>
    </row>
    <row r="251" spans="1:4" x14ac:dyDescent="0.2">
      <c r="A251">
        <f t="shared" si="31"/>
        <v>248</v>
      </c>
      <c r="B251" s="102" t="str">
        <f t="shared" si="30"/>
        <v>F8</v>
      </c>
      <c r="C251" s="96">
        <f t="shared" si="28"/>
        <v>80100</v>
      </c>
      <c r="D251" s="97">
        <f t="shared" si="29"/>
        <v>0.92708333333333215</v>
      </c>
    </row>
    <row r="252" spans="1:4" x14ac:dyDescent="0.2">
      <c r="A252">
        <f t="shared" si="31"/>
        <v>249</v>
      </c>
      <c r="B252" s="102" t="str">
        <f t="shared" si="30"/>
        <v>F9</v>
      </c>
      <c r="C252" s="96">
        <f t="shared" si="28"/>
        <v>81000</v>
      </c>
      <c r="D252" s="97">
        <f t="shared" si="29"/>
        <v>0.93749999999999878</v>
      </c>
    </row>
    <row r="253" spans="1:4" x14ac:dyDescent="0.2">
      <c r="A253">
        <f t="shared" si="31"/>
        <v>250</v>
      </c>
      <c r="B253" s="102" t="str">
        <f t="shared" si="30"/>
        <v>FA</v>
      </c>
      <c r="C253" s="96">
        <f t="shared" si="28"/>
        <v>81900</v>
      </c>
      <c r="D253" s="97">
        <f t="shared" si="29"/>
        <v>0.94791666666666541</v>
      </c>
    </row>
    <row r="254" spans="1:4" x14ac:dyDescent="0.2">
      <c r="A254">
        <f t="shared" si="31"/>
        <v>251</v>
      </c>
      <c r="B254" s="102" t="str">
        <f t="shared" si="30"/>
        <v>FB</v>
      </c>
      <c r="C254" s="96">
        <f t="shared" si="28"/>
        <v>82800</v>
      </c>
      <c r="D254" s="97">
        <f t="shared" si="29"/>
        <v>0.95833333333333204</v>
      </c>
    </row>
    <row r="255" spans="1:4" x14ac:dyDescent="0.2">
      <c r="A255">
        <f t="shared" si="31"/>
        <v>252</v>
      </c>
      <c r="B255" s="102" t="str">
        <f t="shared" si="30"/>
        <v>FC</v>
      </c>
      <c r="C255" s="96">
        <f t="shared" si="28"/>
        <v>83700</v>
      </c>
      <c r="D255" s="97">
        <f t="shared" si="29"/>
        <v>0.96874999999999867</v>
      </c>
    </row>
    <row r="256" spans="1:4" x14ac:dyDescent="0.2">
      <c r="A256">
        <f t="shared" si="31"/>
        <v>253</v>
      </c>
      <c r="B256" s="102" t="str">
        <f t="shared" si="30"/>
        <v>FD</v>
      </c>
      <c r="C256" s="96">
        <f>C255+900</f>
        <v>84600</v>
      </c>
      <c r="D256" s="97">
        <f t="shared" ref="D256:D258" si="32">D255+TIME(0,15,0)</f>
        <v>0.9791666666666653</v>
      </c>
    </row>
    <row r="257" spans="1:6" x14ac:dyDescent="0.2">
      <c r="A257">
        <f t="shared" si="31"/>
        <v>254</v>
      </c>
      <c r="B257" s="102" t="str">
        <f t="shared" si="30"/>
        <v>FE</v>
      </c>
      <c r="C257" s="96">
        <f>C256+900</f>
        <v>85500</v>
      </c>
      <c r="D257" s="97">
        <f t="shared" si="32"/>
        <v>0.98958333333333193</v>
      </c>
      <c r="F257" s="97"/>
    </row>
    <row r="258" spans="1:6" x14ac:dyDescent="0.2">
      <c r="A258">
        <f t="shared" si="31"/>
        <v>255</v>
      </c>
      <c r="B258" s="102" t="str">
        <f t="shared" si="30"/>
        <v>FF</v>
      </c>
      <c r="C258" s="96">
        <f>C257+900</f>
        <v>86400</v>
      </c>
      <c r="D258" s="97">
        <f t="shared" si="32"/>
        <v>0.99999999999999856</v>
      </c>
      <c r="F258" s="97"/>
    </row>
  </sheetData>
  <mergeCells count="2">
    <mergeCell ref="A1:B1"/>
    <mergeCell ref="C1:D1"/>
  </mergeCells>
  <pageMargins left="0.70866141732283472" right="0.70866141732283472" top="0.74803149606299213" bottom="0.74803149606299213" header="0.31496062992125984" footer="0.31496062992125984"/>
  <pageSetup paperSize="9" scale="58" orientation="portrait" verticalDpi="300" r:id="rId1"/>
  <headerFooter>
    <oddHeader>&amp;L&amp;G</oddHeader>
  </headerFooter>
  <rowBreaks count="2" manualBreakCount="2">
    <brk id="85" max="15" man="1"/>
    <brk id="167" max="1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MEMORY MAP</vt:lpstr>
      <vt:lpstr>FLASH DATA</vt:lpstr>
      <vt:lpstr>EEPROM DATA</vt:lpstr>
      <vt:lpstr>SRAM DATA</vt:lpstr>
      <vt:lpstr>TIMER</vt:lpstr>
      <vt:lpstr>'EEPROM DATA'!Print_Area</vt:lpstr>
      <vt:lpstr>'FLASH DATA'!Print_Area</vt:lpstr>
      <vt:lpstr>'SRAM DATA'!Print_Area</vt:lpstr>
      <vt:lpstr>TIMER!Print_Area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2013-08-13T08:42:53Z</cp:lastPrinted>
  <dcterms:created xsi:type="dcterms:W3CDTF">2004-02-07T18:53:35Z</dcterms:created>
  <dcterms:modified xsi:type="dcterms:W3CDTF">2016-01-30T07:52:05Z</dcterms:modified>
</cp:coreProperties>
</file>