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ngounou/Downloads/"/>
    </mc:Choice>
  </mc:AlternateContent>
  <xr:revisionPtr revIDLastSave="0" documentId="13_ncr:1_{0DACF3F2-9929-5346-8383-34E7525FDAFE}" xr6:coauthVersionLast="45" xr6:coauthVersionMax="45" xr10:uidLastSave="{00000000-0000-0000-0000-000000000000}"/>
  <bookViews>
    <workbookView xWindow="0" yWindow="460" windowWidth="25600" windowHeight="14640" activeTab="2" xr2:uid="{00000000-000D-0000-FFFF-FFFF00000000}"/>
  </bookViews>
  <sheets>
    <sheet name="Al Bundy" sheetId="1" r:id="rId1"/>
    <sheet name="Shoe size conversion table" sheetId="3" r:id="rId2"/>
    <sheet name="Tasks 1,2 - Failed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1" i="10" l="1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F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G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AJ24" i="10"/>
  <c r="AL24" i="10" s="1"/>
  <c r="AJ12" i="10"/>
  <c r="AL12" i="10" s="1"/>
  <c r="AJ13" i="10"/>
  <c r="AL13" i="10" s="1"/>
  <c r="AJ14" i="10"/>
  <c r="AL14" i="10" s="1"/>
  <c r="AJ15" i="10"/>
  <c r="AL15" i="10" s="1"/>
  <c r="AJ16" i="10"/>
  <c r="AL16" i="10" s="1"/>
  <c r="AJ17" i="10"/>
  <c r="AL17" i="10" s="1"/>
  <c r="AJ18" i="10"/>
  <c r="AL18" i="10" s="1"/>
  <c r="AJ19" i="10"/>
  <c r="AL19" i="10" s="1"/>
  <c r="AJ20" i="10"/>
  <c r="AL20" i="10" s="1"/>
  <c r="AJ21" i="10"/>
  <c r="AL21" i="10" s="1"/>
  <c r="AJ22" i="10"/>
  <c r="AL22" i="10" s="1"/>
  <c r="AJ23" i="10"/>
  <c r="AL23" i="10" s="1"/>
  <c r="AJ25" i="10"/>
  <c r="AL25" i="10" s="1"/>
  <c r="AJ26" i="10"/>
  <c r="AL26" i="10" s="1"/>
  <c r="AJ27" i="10"/>
  <c r="AL27" i="10" s="1"/>
  <c r="AJ11" i="10"/>
  <c r="AL11" i="10" s="1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36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P4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Q47" i="10"/>
  <c r="R47" i="10"/>
  <c r="S47" i="10"/>
  <c r="T47" i="10"/>
  <c r="U47" i="10"/>
  <c r="V47" i="10"/>
  <c r="W47" i="10"/>
  <c r="X47" i="10"/>
  <c r="Y47" i="10"/>
  <c r="Z47" i="10"/>
  <c r="AA47" i="10"/>
  <c r="Q36" i="10"/>
  <c r="R36" i="10"/>
  <c r="S36" i="10"/>
  <c r="T36" i="10"/>
  <c r="U36" i="10"/>
  <c r="V36" i="10"/>
  <c r="W36" i="10"/>
  <c r="X36" i="10"/>
  <c r="Y36" i="10"/>
  <c r="Z36" i="10"/>
  <c r="AA36" i="10"/>
  <c r="P36" i="10"/>
  <c r="AN27" i="10" l="1"/>
  <c r="AN23" i="10"/>
  <c r="AN19" i="10"/>
  <c r="AN15" i="10"/>
  <c r="AN26" i="10"/>
  <c r="AN22" i="10"/>
  <c r="AN18" i="10"/>
  <c r="AN14" i="10"/>
  <c r="AN25" i="10"/>
  <c r="AN21" i="10"/>
  <c r="AN17" i="10"/>
  <c r="AN13" i="10"/>
  <c r="AN24" i="10"/>
  <c r="AN20" i="10"/>
  <c r="AN16" i="10"/>
  <c r="AN12" i="10"/>
  <c r="AN11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W15" i="12"/>
  <c r="S15" i="12"/>
  <c r="Z15" i="12"/>
  <c r="V15" i="12"/>
  <c r="R15" i="12"/>
  <c r="L15" i="12"/>
  <c r="H15" i="12"/>
  <c r="D15" i="12"/>
  <c r="Y15" i="12"/>
  <c r="U15" i="12"/>
  <c r="Q15" i="12"/>
  <c r="K15" i="12"/>
  <c r="G15" i="12"/>
  <c r="C15" i="12"/>
  <c r="X15" i="12"/>
  <c r="T15" i="12"/>
  <c r="P15" i="12"/>
  <c r="N15" i="12"/>
  <c r="J15" i="12"/>
  <c r="F15" i="12"/>
  <c r="I15" i="12"/>
  <c r="E15" i="12"/>
  <c r="M15" i="12"/>
  <c r="AA16" i="12"/>
  <c r="W16" i="12"/>
  <c r="S16" i="12"/>
  <c r="Z16" i="12"/>
  <c r="V16" i="12"/>
  <c r="R16" i="12"/>
  <c r="L16" i="12"/>
  <c r="H16" i="12"/>
  <c r="D16" i="12"/>
  <c r="Y16" i="12"/>
  <c r="U16" i="12"/>
  <c r="Q16" i="12"/>
  <c r="K16" i="12"/>
  <c r="G16" i="12"/>
  <c r="C16" i="12"/>
  <c r="X16" i="12"/>
  <c r="T16" i="12"/>
  <c r="P16" i="12"/>
  <c r="N16" i="12"/>
  <c r="J16" i="12"/>
  <c r="F16" i="12"/>
  <c r="M16" i="12"/>
  <c r="I16" i="12"/>
  <c r="E16" i="12"/>
  <c r="AA18" i="12"/>
  <c r="W18" i="12"/>
  <c r="S18" i="12"/>
  <c r="Z18" i="12"/>
  <c r="V18" i="12"/>
  <c r="R18" i="12"/>
  <c r="L18" i="12"/>
  <c r="H18" i="12"/>
  <c r="D18" i="12"/>
  <c r="Y18" i="12"/>
  <c r="U18" i="12"/>
  <c r="Q18" i="12"/>
  <c r="K18" i="12"/>
  <c r="G18" i="12"/>
  <c r="C18" i="12"/>
  <c r="X18" i="12"/>
  <c r="T18" i="12"/>
  <c r="P18" i="12"/>
  <c r="N18" i="12"/>
  <c r="J18" i="12"/>
  <c r="F18" i="12"/>
  <c r="E18" i="12"/>
  <c r="M18" i="12"/>
  <c r="I18" i="12"/>
  <c r="AA25" i="12"/>
  <c r="W25" i="12"/>
  <c r="S25" i="12"/>
  <c r="Z25" i="12"/>
  <c r="V25" i="12"/>
  <c r="R25" i="12"/>
  <c r="L25" i="12"/>
  <c r="H25" i="12"/>
  <c r="D25" i="12"/>
  <c r="Y25" i="12"/>
  <c r="U25" i="12"/>
  <c r="Q25" i="12"/>
  <c r="K25" i="12"/>
  <c r="G25" i="12"/>
  <c r="C25" i="12"/>
  <c r="X25" i="12"/>
  <c r="T25" i="12"/>
  <c r="P25" i="12"/>
  <c r="N25" i="12"/>
  <c r="J25" i="12"/>
  <c r="F25" i="12"/>
  <c r="E25" i="12"/>
  <c r="M25" i="12"/>
  <c r="I25" i="12"/>
  <c r="AA21" i="12"/>
  <c r="W21" i="12"/>
  <c r="S21" i="12"/>
  <c r="Z21" i="12"/>
  <c r="V21" i="12"/>
  <c r="R21" i="12"/>
  <c r="L21" i="12"/>
  <c r="H21" i="12"/>
  <c r="D21" i="12"/>
  <c r="Y21" i="12"/>
  <c r="U21" i="12"/>
  <c r="Q21" i="12"/>
  <c r="K21" i="12"/>
  <c r="G21" i="12"/>
  <c r="C21" i="12"/>
  <c r="X21" i="12"/>
  <c r="T21" i="12"/>
  <c r="P21" i="12"/>
  <c r="N21" i="12"/>
  <c r="J21" i="12"/>
  <c r="F21" i="12"/>
  <c r="M21" i="12"/>
  <c r="I21" i="12"/>
  <c r="E21" i="12"/>
  <c r="AA14" i="12"/>
  <c r="W14" i="12"/>
  <c r="S14" i="12"/>
  <c r="Z14" i="12"/>
  <c r="V14" i="12"/>
  <c r="R14" i="12"/>
  <c r="L14" i="12"/>
  <c r="H14" i="12"/>
  <c r="D14" i="12"/>
  <c r="Y14" i="12"/>
  <c r="U14" i="12"/>
  <c r="Q14" i="12"/>
  <c r="K14" i="12"/>
  <c r="G14" i="12"/>
  <c r="C14" i="12"/>
  <c r="X14" i="12"/>
  <c r="T14" i="12"/>
  <c r="P14" i="12"/>
  <c r="N14" i="12"/>
  <c r="J14" i="12"/>
  <c r="F14" i="12"/>
  <c r="E14" i="12"/>
  <c r="M14" i="12"/>
  <c r="I14" i="12"/>
  <c r="AA20" i="12"/>
  <c r="W20" i="12"/>
  <c r="S20" i="12"/>
  <c r="Z20" i="12"/>
  <c r="V20" i="12"/>
  <c r="R20" i="12"/>
  <c r="L20" i="12"/>
  <c r="H20" i="12"/>
  <c r="D20" i="12"/>
  <c r="Y20" i="12"/>
  <c r="U20" i="12"/>
  <c r="Q20" i="12"/>
  <c r="K20" i="12"/>
  <c r="G20" i="12"/>
  <c r="C20" i="12"/>
  <c r="X20" i="12"/>
  <c r="T20" i="12"/>
  <c r="P20" i="12"/>
  <c r="N20" i="12"/>
  <c r="J20" i="12"/>
  <c r="F20" i="12"/>
  <c r="M20" i="12"/>
  <c r="I20" i="12"/>
  <c r="E20" i="12"/>
  <c r="AA23" i="12"/>
  <c r="W23" i="12"/>
  <c r="S23" i="12"/>
  <c r="Z23" i="12"/>
  <c r="V23" i="12"/>
  <c r="R23" i="12"/>
  <c r="L23" i="12"/>
  <c r="H23" i="12"/>
  <c r="D23" i="12"/>
  <c r="Y23" i="12"/>
  <c r="U23" i="12"/>
  <c r="Q23" i="12"/>
  <c r="K23" i="12"/>
  <c r="G23" i="12"/>
  <c r="C23" i="12"/>
  <c r="X23" i="12"/>
  <c r="T23" i="12"/>
  <c r="P23" i="12"/>
  <c r="N23" i="12"/>
  <c r="J23" i="12"/>
  <c r="F23" i="12"/>
  <c r="M23" i="12"/>
  <c r="I23" i="12"/>
  <c r="E23" i="12"/>
  <c r="AA27" i="12"/>
  <c r="W27" i="12"/>
  <c r="S27" i="12"/>
  <c r="M27" i="12"/>
  <c r="I27" i="12"/>
  <c r="Z27" i="12"/>
  <c r="V27" i="12"/>
  <c r="R27" i="12"/>
  <c r="L27" i="12"/>
  <c r="H27" i="12"/>
  <c r="D27" i="12"/>
  <c r="Y27" i="12"/>
  <c r="U27" i="12"/>
  <c r="Q27" i="12"/>
  <c r="K27" i="12"/>
  <c r="G27" i="12"/>
  <c r="C27" i="12"/>
  <c r="E27" i="12"/>
  <c r="X27" i="12"/>
  <c r="T27" i="12"/>
  <c r="P27" i="12"/>
  <c r="N27" i="12"/>
  <c r="J27" i="12"/>
  <c r="F27" i="12"/>
  <c r="AA19" i="12"/>
  <c r="W19" i="12"/>
  <c r="S19" i="12"/>
  <c r="Z19" i="12"/>
  <c r="V19" i="12"/>
  <c r="R19" i="12"/>
  <c r="L19" i="12"/>
  <c r="H19" i="12"/>
  <c r="D19" i="12"/>
  <c r="Y19" i="12"/>
  <c r="U19" i="12"/>
  <c r="Q19" i="12"/>
  <c r="K19" i="12"/>
  <c r="G19" i="12"/>
  <c r="C19" i="12"/>
  <c r="X19" i="12"/>
  <c r="T19" i="12"/>
  <c r="P19" i="12"/>
  <c r="N19" i="12"/>
  <c r="J19" i="12"/>
  <c r="F19" i="12"/>
  <c r="I19" i="12"/>
  <c r="E19" i="12"/>
  <c r="M19" i="12"/>
  <c r="AA22" i="12"/>
  <c r="W22" i="12"/>
  <c r="S22" i="12"/>
  <c r="Z22" i="12"/>
  <c r="V22" i="12"/>
  <c r="R22" i="12"/>
  <c r="L22" i="12"/>
  <c r="H22" i="12"/>
  <c r="D22" i="12"/>
  <c r="Y22" i="12"/>
  <c r="U22" i="12"/>
  <c r="Q22" i="12"/>
  <c r="K22" i="12"/>
  <c r="G22" i="12"/>
  <c r="C22" i="12"/>
  <c r="X22" i="12"/>
  <c r="T22" i="12"/>
  <c r="P22" i="12"/>
  <c r="N22" i="12"/>
  <c r="J22" i="12"/>
  <c r="F22" i="12"/>
  <c r="E22" i="12"/>
  <c r="M22" i="12"/>
  <c r="I22" i="12"/>
  <c r="AA24" i="12"/>
  <c r="W24" i="12"/>
  <c r="S24" i="12"/>
  <c r="Z24" i="12"/>
  <c r="V24" i="12"/>
  <c r="R24" i="12"/>
  <c r="L24" i="12"/>
  <c r="H24" i="12"/>
  <c r="D24" i="12"/>
  <c r="Y24" i="12"/>
  <c r="U24" i="12"/>
  <c r="Q24" i="12"/>
  <c r="K24" i="12"/>
  <c r="G24" i="12"/>
  <c r="C24" i="12"/>
  <c r="X24" i="12"/>
  <c r="T24" i="12"/>
  <c r="P24" i="12"/>
  <c r="N24" i="12"/>
  <c r="J24" i="12"/>
  <c r="F24" i="12"/>
  <c r="M24" i="12"/>
  <c r="I24" i="12"/>
  <c r="E24" i="12"/>
  <c r="AA26" i="12"/>
  <c r="W26" i="12"/>
  <c r="S26" i="12"/>
  <c r="Z26" i="12"/>
  <c r="V26" i="12"/>
  <c r="R26" i="12"/>
  <c r="L26" i="12"/>
  <c r="H26" i="12"/>
  <c r="D26" i="12"/>
  <c r="Y26" i="12"/>
  <c r="U26" i="12"/>
  <c r="Q26" i="12"/>
  <c r="K26" i="12"/>
  <c r="G26" i="12"/>
  <c r="C26" i="12"/>
  <c r="X26" i="12"/>
  <c r="T26" i="12"/>
  <c r="P26" i="12"/>
  <c r="N26" i="12"/>
  <c r="J26" i="12"/>
  <c r="F26" i="12"/>
  <c r="I26" i="12"/>
  <c r="E26" i="12"/>
  <c r="M26" i="12"/>
  <c r="AA17" i="12"/>
  <c r="W17" i="12"/>
  <c r="S17" i="12"/>
  <c r="Z17" i="12"/>
  <c r="V17" i="12"/>
  <c r="R17" i="12"/>
  <c r="L17" i="12"/>
  <c r="H17" i="12"/>
  <c r="D17" i="12"/>
  <c r="Y17" i="12"/>
  <c r="U17" i="12"/>
  <c r="Q17" i="12"/>
  <c r="K17" i="12"/>
  <c r="G17" i="12"/>
  <c r="C17" i="12"/>
  <c r="X17" i="12"/>
  <c r="T17" i="12"/>
  <c r="P17" i="12"/>
  <c r="N17" i="12"/>
  <c r="J17" i="12"/>
  <c r="F17" i="12"/>
  <c r="M17" i="12"/>
  <c r="I17" i="12"/>
  <c r="E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<sst xmlns="http://schemas.openxmlformats.org/spreadsheetml/2006/main" count="44994" uniqueCount="100">
  <si>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</si>
  <si>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</si>
  <si>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</si>
  <si>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</si>
  <si>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</si>
  <si>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</si>
  <si>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</si>
  <si>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</si>
  <si>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</si>
  <si>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</si>
  <si>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</si>
  <si>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</si>
  <si>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</si>
  <si>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</si>
  <si>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</si>
  <si>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</si>
  <si>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</si>
  <si>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</si>
  <si>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</si>
  <si>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</si>
  <si>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</si>
  <si>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</si>
  <si>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</si>
  <si>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</si>
  <si>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</si>
  <si>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</si>
  <si>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</si>
  <si>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</si>
  <si>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</si>
  <si>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</si>
  <si>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</si>
  <si>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</si>
  <si>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</si>
  <si>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</si>
  <si>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</si>
  <si>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</si>
  <si>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</si>
  <si>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</si>
  <si>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</si>
  <si>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</si>
  <si>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</si>
  <si>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</si>
  <si>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</si>
  <si>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</si>
  <si>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</si>
  <si>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</si>
  <si>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</si>
  <si>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</si>
  <si>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</si>
  <si>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</si>
  <si>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</si>
  <si>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</si>
  <si>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</si>
  <si>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</si>
  <si>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</si>
  <si>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</si>
  <si>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</si>
  <si>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</si>
  <si>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</si>
  <si>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</si>
  <si>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</si>
  <si>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</si>
  <si>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</si>
  <si>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</si>
  <si>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</si>
  <si>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</si>
  <si>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</si>
  <si>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</si>
  <si>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</si>
  <si>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</si>
  <si>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</si>
  <si>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</si>
  <si>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</si>
  <si>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</si>
  <si>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</si>
  <si>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</si>
  <si>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</si>
  <si>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</si>
  <si>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</si>
  <si>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</si>
  <si>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</si>
  <si>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</si>
  <si>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</si>
  <si>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</si>
  <si>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</si>
  <si>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</si>
  <si>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</si>
  <si>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</si>
  <si>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</si>
  <si>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</si>
  <si>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</si>
  <si>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</si>
  <si>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</si>
  <si>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</si>
  <si>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</si>
  <si>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</si>
  <si>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</si>
  <si>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United States, 2015-2016</t>
  </si>
  <si>
    <t>'15-'16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</si>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</sst>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5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6" fillId="3" borderId="6" xfId="0" applyFont="1" applyFill="1" applyBorder="1" applyAlignment="1"/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8.8320312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x14ac:dyDescent="0.2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2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x14ac:dyDescent="0.2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2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2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x14ac:dyDescent="0.2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x14ac:dyDescent="0.2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x14ac:dyDescent="0.2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x14ac:dyDescent="0.2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2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2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2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2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2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2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2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2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2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2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2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2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2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2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2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2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2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2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2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2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2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2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2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2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2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2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2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2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2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2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2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2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2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2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2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2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2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2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2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2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2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2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2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2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2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2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2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2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2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2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2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2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2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2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2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2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2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2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2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2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2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2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2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2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2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2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2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2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2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2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2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2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2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2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2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2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2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2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2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2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2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2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2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2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2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2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2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2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2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2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2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2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2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2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2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2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2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2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2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2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2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2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2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2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2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2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2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2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2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2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2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2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2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2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2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2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2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2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2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2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2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2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2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2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2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2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2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2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2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2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2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2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2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2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2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2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2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2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2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2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2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2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2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2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2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2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2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2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2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2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2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2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2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2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2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2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2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2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2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2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2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2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2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2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2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2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2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2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2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2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2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2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2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2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2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2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2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2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2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2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2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2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2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2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2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2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2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2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2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2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2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2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2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2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2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2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2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2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2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2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2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2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2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2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2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2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2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2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2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2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2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2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2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2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2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2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2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2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2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2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2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2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2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2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2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2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2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2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2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2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2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2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2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2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2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2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2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2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2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2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2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2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2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2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2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2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2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2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2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2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2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2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2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2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2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2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2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2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2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2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2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2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2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2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2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2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2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2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2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2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2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2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2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2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2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2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2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2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2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2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2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2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2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2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2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2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2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2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2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2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2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2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2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2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2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2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2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2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2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2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2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2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2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2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2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2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2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2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2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2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2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2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2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2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2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2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2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2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2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2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2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2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2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2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2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2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2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2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2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2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2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2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2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2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2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2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2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2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2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2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2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2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2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2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2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2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2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2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2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2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2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2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2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2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2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2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2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2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2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2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2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2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2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2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2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2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2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2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2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2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2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2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2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2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2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2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2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2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2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2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2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2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2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2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2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2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2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2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2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2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2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2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2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2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2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2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2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2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2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2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2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2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2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2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2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2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2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2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2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2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2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2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2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2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2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2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2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2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2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2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2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2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2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2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2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2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2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2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2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2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2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2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2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2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2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2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2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2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2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2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2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2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2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2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2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2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2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2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2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2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2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2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2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2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2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2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2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2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2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2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2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2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2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2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2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2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2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2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2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2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2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2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2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2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2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2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2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2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2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2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2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2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2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2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2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2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2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2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2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2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2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2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2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2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2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2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2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2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2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2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2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2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2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2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2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2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2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2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2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2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2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2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2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2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2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2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2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2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2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2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2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2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2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2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2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2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2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2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2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2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2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2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2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2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2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2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2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2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2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2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2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2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2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2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2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2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2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2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2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2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2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2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2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2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2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2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2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2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2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2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2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2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2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2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2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2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2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2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2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2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2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2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2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2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2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2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2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2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2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2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2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2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2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2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2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2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2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2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2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2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2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2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2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2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2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2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2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2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2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2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2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2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2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2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2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2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2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2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2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2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2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2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2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2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2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2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2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2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2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2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2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2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2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2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2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2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2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2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2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2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2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2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2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2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2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2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2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2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2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2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2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2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2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2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2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2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2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2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2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2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2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2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2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2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2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2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2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2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2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2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2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2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2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2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2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2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2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2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2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2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2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2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2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2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2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2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2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2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2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2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2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2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2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2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2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2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2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2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2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2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2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2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2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2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2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2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2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2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2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2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2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2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2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2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2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2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2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2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2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2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2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2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2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2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2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2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2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2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2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2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2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2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2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2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2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2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2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2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2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2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2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2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2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2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2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2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2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2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2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2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2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2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2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2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2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2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2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2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2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2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2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2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2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2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2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2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2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2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2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2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2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2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2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2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2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2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2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2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2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2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2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2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2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2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2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2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2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2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2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2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2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2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2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2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2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2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2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2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2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2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2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2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2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2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2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2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2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2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2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2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2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2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2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2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2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2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2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2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2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2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2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2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2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2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2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2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2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2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2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2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2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2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2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2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2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2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2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2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2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2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2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2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2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2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2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2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2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2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2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2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2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2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2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2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2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2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2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2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2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2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2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2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2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2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2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2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2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2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2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2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2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2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2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2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2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2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2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2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2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2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2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2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2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2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2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2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2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2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2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2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2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2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2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2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2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2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2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2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2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2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2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2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2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2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2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2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2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2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2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2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2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2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2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2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2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2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2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2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2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2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2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2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2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2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2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2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2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2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2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2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2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2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2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2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2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2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2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2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2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2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2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2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2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2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2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2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2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2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2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2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2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2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2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2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2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2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2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2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2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2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2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2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2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2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2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2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2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2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2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2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2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2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2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2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2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2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2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2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2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2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2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2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2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2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2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2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2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2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2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2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2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2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2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2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2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2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2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2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2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2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2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2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2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2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2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2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2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2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2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2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2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2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2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2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2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2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2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2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2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2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2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2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2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2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2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2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2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2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2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2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2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2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2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2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2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2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2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2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2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2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2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2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2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2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2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2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2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2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2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2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2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2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2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2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2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2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2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2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2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2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2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2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2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2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2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2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2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2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2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2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2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2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2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2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2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2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2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2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2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2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2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2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2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2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2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2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2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2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2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2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2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2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2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2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2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2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2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2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2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2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2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2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2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2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2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2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2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2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2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2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2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2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2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2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2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2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2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2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2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2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2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2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2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2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2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2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2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2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2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2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2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2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2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2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2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2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2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2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2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2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2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2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2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2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2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2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2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2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2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2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2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2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2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2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2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2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2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2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2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2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2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2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2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2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2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2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2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2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2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2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2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2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2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2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2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2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2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2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2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2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2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2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2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2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2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2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2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2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2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2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2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2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2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2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2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2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2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2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2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2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2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2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2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2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2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2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2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2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2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2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2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2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2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2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2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2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2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2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2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2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2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2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2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2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2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2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2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2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2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2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2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2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2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2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2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2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2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2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2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2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2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2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2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2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2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2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2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2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2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2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2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2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2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2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2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2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2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2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2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2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2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2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2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2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2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2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2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2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2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2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2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2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2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2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2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2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2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2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2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2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2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2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2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2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2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2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2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2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2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2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2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2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2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2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2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2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2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2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2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2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2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2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2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2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2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2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2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2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2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2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2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2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2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2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2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2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2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2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2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2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2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2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2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2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2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2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2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2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2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2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2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2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2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2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2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2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2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2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2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2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2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2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2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2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2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2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2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2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2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2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2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2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2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2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2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2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2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2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2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2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2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2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2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2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2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2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2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2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2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2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2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2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2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2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2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2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2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2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2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2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2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2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2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2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2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2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2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2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2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2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2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2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2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2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2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2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2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2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2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2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2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2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2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2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2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2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2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2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2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2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2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2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2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2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2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2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2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2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2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2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2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2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2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2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2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2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2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2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2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2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2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2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2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2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2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2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2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2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2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2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2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2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2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2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2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2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2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2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2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2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2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2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2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2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2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2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2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2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2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2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2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2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2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2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2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2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2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2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2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2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2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2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2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2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2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2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2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2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2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2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2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2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2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2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2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2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2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2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2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2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2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2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2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2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2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2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2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2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2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2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2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2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2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2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2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2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2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2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2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2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2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2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2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2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2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2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2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2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2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2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2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2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2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2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2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2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2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2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2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2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2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2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2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2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2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2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2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2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2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2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2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2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2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2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2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2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2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2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2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2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2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2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2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2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2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2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2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2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2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2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2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2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2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2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2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2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2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2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2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2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2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2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2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2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2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2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2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2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2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2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2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2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2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2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2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2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2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2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2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2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2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2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2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2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2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2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2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2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2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2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2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2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2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2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2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2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2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2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2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2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2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2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2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2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2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2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2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2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2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2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2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2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2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2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2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2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2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2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2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2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2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2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2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2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2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2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2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2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2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2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2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2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2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2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2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2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2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2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2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2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2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2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2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2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2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2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2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2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2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2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2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2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2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2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2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2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2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2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2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2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2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2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2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2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2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2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2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2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2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2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2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2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2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2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2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2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2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2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2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2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2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2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2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2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2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2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2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2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2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2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2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2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2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2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2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2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2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2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2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2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2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2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2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2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2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2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2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2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2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2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2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2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2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2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2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2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2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2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2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2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2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2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2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2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2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2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2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2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2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2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2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2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2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2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2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2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2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2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2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2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2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2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2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2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2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2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2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2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2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2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2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2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2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2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2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2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2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2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2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2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2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2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2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2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2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2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2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2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2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2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2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2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2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2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2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2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2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2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2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2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2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2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2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2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2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2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2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2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2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2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2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2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2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2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2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2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2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2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2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2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2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2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2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2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2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2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2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2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2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2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2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2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2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2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2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2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2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2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2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2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2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2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2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2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2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2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2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2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2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2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2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2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2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2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2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2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2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2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2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2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2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2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2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2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2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2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2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2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2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2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2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2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2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2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2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2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2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2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2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2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2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2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2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2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2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2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2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2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2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2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2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2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2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2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2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2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2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2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2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2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2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2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2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2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2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2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2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2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2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2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2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2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2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2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2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2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2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2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2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2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2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2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2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2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2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2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2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2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2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2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2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2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2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2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2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2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2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2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2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2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2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2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2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2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2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2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2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2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2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2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2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2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2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2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2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2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2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2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2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2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2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2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2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2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2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2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2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2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2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2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2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2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2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2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2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2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2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2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2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2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2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2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2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2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2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2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2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2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2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2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2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2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2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2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2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2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2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2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2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2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2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2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2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2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2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2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2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2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2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2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2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2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2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2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2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2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2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2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2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2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2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2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2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2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2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2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2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2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2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2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2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2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2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2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2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2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2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2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2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2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2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2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2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2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2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2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2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2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2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2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2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2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2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2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2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2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2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2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2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2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2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2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2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2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2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2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2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2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2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2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2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2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2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2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2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2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2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2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2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2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2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2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2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2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2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2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2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2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2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2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2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2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2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2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2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2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2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2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2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2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2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2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2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2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2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2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2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2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2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2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2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2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2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2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2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2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2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2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2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2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2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2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2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2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2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2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2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2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2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2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2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2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2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2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2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2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2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2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2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2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2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2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2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2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2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2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2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2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2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2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2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2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2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2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2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2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2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2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2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2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2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2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2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2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2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2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2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2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2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2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2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2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2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2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2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2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2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2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2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2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2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2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2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2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2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2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2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2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2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2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2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2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2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2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2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2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2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2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2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2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2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2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2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2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2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2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2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2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2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2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2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2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2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2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2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2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2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2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2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2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2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2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2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2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2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2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2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2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2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2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2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2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2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2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2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2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2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2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2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2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2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2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2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2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2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2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2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2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2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2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2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2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2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2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2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2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2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2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2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2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2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2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2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2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2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2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2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2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2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2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2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2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2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2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2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2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2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2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2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2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2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2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2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2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2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2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2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2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2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2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2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2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2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2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2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2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2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2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2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2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2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2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2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2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2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2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2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2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2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2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2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2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2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2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2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2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2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2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2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2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2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2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2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2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2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2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2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2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2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2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2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2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2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2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2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2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2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2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2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2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2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2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2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2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2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2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2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2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2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2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2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2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2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2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2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2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2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2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2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2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2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2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2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2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2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2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2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2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2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2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2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2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2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2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2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2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2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2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2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2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2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2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2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2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2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2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2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2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2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2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2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2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2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2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2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2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2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2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2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2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2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2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2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2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2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2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2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2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2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2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2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2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2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2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2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2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2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2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2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2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2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2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2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2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2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2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2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2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2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2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2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2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2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2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2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2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2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2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2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2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2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2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2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2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2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2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2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2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2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2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2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2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2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2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2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2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2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2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2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2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2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2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2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2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2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2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2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2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2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2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2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2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2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2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2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2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2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2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2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2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2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2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2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2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2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2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2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2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2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2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2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2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2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2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2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2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2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2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2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2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2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2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2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2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2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2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2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2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2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2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2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2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2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2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2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2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2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2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2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2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2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2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2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2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2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2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2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2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2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2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2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2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2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2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2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2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2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2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2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2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2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2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2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2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2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2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2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2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2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2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2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2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2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2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2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2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2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2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2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2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2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2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2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2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2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2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2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2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2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2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2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2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2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2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2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2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2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2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2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2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2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2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2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2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2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2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2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2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2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2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2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2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2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2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2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2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2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2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2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2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2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2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2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2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2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2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2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2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2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2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2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2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2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2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2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2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2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2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2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2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2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2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2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2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2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2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2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2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2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2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2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2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2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2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2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2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2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2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2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2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2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2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2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2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2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2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2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2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2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2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2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2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2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2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2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2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2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2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2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2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2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2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2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2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2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2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2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2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2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2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2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2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2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2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2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2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2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2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2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2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2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2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2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2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2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2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2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2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2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2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2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2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2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2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2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2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2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2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2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2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2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2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2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2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2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2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2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2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2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2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2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2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2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2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2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2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2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2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2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2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2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2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2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2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2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2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2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2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2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2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2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2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2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2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2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2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2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2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2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2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2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2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2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2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2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2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2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2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2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2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2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2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2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2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2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2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2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2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2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2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2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2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2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2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2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2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2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2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2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2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2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2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2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2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2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2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2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2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2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2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2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2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2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2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2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2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2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2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2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2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2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2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2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2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2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2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2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2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2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2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2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2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2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2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2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2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2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2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2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2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2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2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2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2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2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2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2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2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2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2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2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2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2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2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2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2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2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2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2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2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2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2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2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2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2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2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2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2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2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2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2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2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2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2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2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2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2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2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2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2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2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2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2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2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2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2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2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2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2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2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2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2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2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2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2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2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2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2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2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2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2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2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2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2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2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2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2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2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2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2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2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2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2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2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2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2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2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2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2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2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2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2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2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2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2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2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2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2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2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2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2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2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2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2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2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2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2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2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2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2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2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2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2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2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2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2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2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2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2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2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2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2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2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2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2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2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2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2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2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2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2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2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2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2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2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2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2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2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2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2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2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2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2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2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2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2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2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2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2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2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2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2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2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2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2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2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2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2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2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2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2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2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2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2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2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2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2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2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2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2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2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2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2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2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2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2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2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2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2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2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2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2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2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2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2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2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2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2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2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2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2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2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2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2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2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2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2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2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2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2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2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2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2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2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2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2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2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2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2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2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2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2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2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2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2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2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2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2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2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2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2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2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2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2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2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2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2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2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2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2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2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2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2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2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2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2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2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2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2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2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2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2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2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2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2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2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2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2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2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2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2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2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2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2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2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2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2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2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2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2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2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2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2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2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2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2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2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2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2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2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2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2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2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2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2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2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2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2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2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2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2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2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2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2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2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2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2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2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2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2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2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2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2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2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2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2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2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2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2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2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2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2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2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2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2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2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2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2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2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2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2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2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2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2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2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2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2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2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2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2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2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2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2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2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2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2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2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2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2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2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2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2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2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2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2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2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2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2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2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2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2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2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2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2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2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2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2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2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2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2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2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2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2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2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2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2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2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2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2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2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2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2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2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2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2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2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2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2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2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2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2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2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2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2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2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2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2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2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2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2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2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2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2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2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2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2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2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2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2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2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2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2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2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2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2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2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2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2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2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2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2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2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2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2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2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2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2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2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2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2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2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2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2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2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2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2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2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2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2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2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2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2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2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2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2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2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2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2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2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2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2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2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2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2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2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2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2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2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2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2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2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2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2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2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2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2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2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2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2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2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2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2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2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2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2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2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2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2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2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2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2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2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2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2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2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2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2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2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2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2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2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2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2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2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2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2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2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2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2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2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2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2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2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2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2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2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2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2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2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2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2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2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2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2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2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2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2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2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2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2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2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2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2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2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2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2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2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2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2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2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2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2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2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2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2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2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2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2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2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2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2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2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2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2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2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2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2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2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2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2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2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2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2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2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2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2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2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2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2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2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2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2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2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2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2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2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2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2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2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2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2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2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2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2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2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2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2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2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2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2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2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2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2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2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2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2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2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2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2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2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2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2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2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2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2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2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2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2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2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2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2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2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2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2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2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2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2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2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2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2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2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2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2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2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2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2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2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2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2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2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2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2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2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2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2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2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2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2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2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2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2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2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2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2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2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2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2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2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2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2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2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2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2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2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2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2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2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2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2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2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2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2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2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2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2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2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2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2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2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2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2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2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2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2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2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2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2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2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2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2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2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2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2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2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2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2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2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2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2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2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2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2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2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2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2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2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2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2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2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2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2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2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2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2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2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2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2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2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2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2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2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2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2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2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2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2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2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2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2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2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2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2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2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2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2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2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2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2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2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2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2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2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2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2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2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2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2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2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2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2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2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2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2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2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2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2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2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2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2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2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2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2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2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2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2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2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2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2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2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2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2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2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2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2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2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2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2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2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2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2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2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2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2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2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2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2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2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2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2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2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2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2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2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2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2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2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2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2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2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2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2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2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2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2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2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2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2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2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2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2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2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2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2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2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2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2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2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2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2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2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2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2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2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2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2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2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2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2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2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2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2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2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2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2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2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2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2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2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2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2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2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2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2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2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2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2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2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2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2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2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2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2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2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2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2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2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2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2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2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2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2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2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2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2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2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2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2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2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2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2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2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2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2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2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2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2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2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2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2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2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2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2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2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2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2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2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2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2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2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2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2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2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2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2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2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2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2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2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2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2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2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2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2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2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2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2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2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2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2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2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2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2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2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2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2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2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2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2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2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2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2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2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2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2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2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2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2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2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2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2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2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2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2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2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2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2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2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2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2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2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2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2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2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2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2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2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2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2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2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2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2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2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2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2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2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2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2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2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2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2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2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2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2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2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2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2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2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2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2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2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2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2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2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2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2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2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2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2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2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2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2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2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2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2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2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2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2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2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2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2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2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2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2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2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2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2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2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2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2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2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2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2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2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2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2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2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2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2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2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2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2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2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2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2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2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2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2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2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2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2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2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2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2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2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2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2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2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2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2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2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2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2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2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2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2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2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2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2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2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2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2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2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2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2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2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2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2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2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2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2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2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2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2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2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2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2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2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2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2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2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2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2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2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2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2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2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2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2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2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2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2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2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2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2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2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2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2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2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2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2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2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2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2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2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2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2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2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2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2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2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2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2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2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2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2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2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2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2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2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2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2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2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2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2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2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2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2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2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2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2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2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2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2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2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2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2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2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2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2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2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2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2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2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2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2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2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2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2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2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2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2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2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2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2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2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2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2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2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2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2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2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2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2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2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2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2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2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2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2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2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2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2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2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2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2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2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2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2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2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2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2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2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2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2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2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2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2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2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2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2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2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2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2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2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2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2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2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2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2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2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2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2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2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2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2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2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2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2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2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2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2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2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2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2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2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2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2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2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2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2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2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2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2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2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2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2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2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2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2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2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2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2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2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2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2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2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2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2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2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2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2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2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2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2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2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2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2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2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2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2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2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2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2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2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2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2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2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2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2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2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2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2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2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2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2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2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2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2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2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2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2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2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2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2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2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2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2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2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2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2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2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2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2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2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2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2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2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2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2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2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2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2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2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2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2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2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2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2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2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2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2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2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2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2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2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2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2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2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2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2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2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2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2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2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2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2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2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2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2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2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2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2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2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2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2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2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2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2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2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2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2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2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2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2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2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2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2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2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2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2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2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2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2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2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2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2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2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2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2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2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2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2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2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2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2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2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2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2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2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2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2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2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2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2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2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2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2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2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2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2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2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2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2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2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2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2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2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2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2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2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2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2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2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2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2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2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2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2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2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2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2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2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2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2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2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2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2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2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2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2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2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2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2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2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2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2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2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2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2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2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2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2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2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2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2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2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2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2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2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2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2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2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2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2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2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2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2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2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2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2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2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2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2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2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2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2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2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2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2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2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2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2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2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2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2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2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2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2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2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2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2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2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2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2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2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2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2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2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2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2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2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2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2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2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2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2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2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2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2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2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2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2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2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2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2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2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2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2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2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2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2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2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2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2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2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2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2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2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2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2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2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2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2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2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2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2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2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2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2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2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2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2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2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2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2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2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2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2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2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2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2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2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2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2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2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2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2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2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2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2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2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2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2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2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2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2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2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2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2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2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2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2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2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2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2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2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2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2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2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2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2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2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2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2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2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2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2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2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2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2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2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2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2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2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2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2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2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2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2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2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2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2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2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2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2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2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2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2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2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2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2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2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2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2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2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2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2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2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2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2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2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2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2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2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2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2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2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2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2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2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2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2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2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2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2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2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2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2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2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2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2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2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2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2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2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2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2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2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2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2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2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2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2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2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2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2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2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2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2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2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2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2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2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2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2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2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2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2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2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2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2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2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2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2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2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2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2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2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2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2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2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2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2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2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2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2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2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2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2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2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2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2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2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2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2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2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2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2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2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2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2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2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2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2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2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2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2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2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2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2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2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2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2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2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2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2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2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2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2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2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2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2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2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2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2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2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2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2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2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2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2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2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2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2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2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2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2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2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2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2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2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2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2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2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2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2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2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2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2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2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2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2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2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2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2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2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2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2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2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2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2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2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2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2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2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2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2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2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2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2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2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2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2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2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2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2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2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2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2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2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2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2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2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2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2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2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2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2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2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2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2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2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2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2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2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2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2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2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2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2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2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2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2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2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2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2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2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2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2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2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2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2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2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2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2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2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2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2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2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2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2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2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2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2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2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2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2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2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2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2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2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2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2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2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2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2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2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2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2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2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2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2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2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2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2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2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2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2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2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2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2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2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2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2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2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2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2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2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2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2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2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2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2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2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2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2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2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2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2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2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2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2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2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2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2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2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2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2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2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2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2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2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2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2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2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2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2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2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2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2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2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2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2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2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2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2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2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2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2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2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2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2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2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2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2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2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2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2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2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2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2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2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2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2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2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2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2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2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2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2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2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2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2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2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2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2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2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2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2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2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2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2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2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2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2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2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2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2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2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2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2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2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2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2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2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2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2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2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2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2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2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2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2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2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2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2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2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2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2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2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2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2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2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2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2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2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2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2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2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2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2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2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2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2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2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2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2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2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2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2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2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2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2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2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2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2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2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2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2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2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2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2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2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2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2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2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2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2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2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2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2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2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2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2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2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2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2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2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2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2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2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2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2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2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2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2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2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2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2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2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2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2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2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2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2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2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2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2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2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2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2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2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2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2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2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2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2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2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2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2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2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2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2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2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2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2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2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2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2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2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2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2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2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2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2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2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2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2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2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2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2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2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2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2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2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2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2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2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2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2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2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2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2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2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2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2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2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2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2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2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2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2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2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2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2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2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2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2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2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2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2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2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2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2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2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2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2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2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2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2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2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2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2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2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2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2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2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2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2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2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2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2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2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2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2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2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2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2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2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2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2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2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2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2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2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2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2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2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2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2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2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2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2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2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2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2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2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2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2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2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2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2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2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2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2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2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2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2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2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2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2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2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2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2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2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2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2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2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2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2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2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2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2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2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2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2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2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2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2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2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2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2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2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2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2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2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2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2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2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2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2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2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2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2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2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2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2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2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2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2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2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2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2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2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2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2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2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2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2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2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2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2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2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2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2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2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2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2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2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2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2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2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2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2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2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2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2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2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2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2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2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2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2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2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2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2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2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2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2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2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2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2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2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2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2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2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2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2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2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2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2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2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2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2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2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2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2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2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2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2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2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2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2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2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2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2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2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2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2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2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2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2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2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2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2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2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2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2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2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2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2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2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2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2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2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2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2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2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2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2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2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2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2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2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2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2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2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2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2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2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2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2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2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2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2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2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2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2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2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2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2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2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2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2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2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2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2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2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2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2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2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2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2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2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2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2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2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2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2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2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2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2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2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2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2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2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2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2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2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2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2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2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2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2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2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2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2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2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2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2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2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2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2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2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2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2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2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2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2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2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2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2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2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2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2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2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2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2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2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2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2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2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2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2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2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2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2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2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2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2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2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2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2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2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2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2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2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2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2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2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2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2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2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2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2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2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2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2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2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2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2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2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2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2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2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2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2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2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2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2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2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2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2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2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2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2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2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2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2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2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2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2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2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2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2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2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2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2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2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2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2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2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2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2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2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2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2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2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2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2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2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2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2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2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2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2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2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2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2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2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2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2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2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2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2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2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2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2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2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2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2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2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2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2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2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2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2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2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2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2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2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2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2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2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2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2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2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2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2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2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2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2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2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2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2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2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2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2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2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2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2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2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2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2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2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2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2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2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2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2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2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2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2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2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2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2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2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2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2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2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2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2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2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2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2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2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2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2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2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2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2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2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2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2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2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2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2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2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2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2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2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2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2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2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2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2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2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2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2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2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2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2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2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2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2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2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2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2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2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2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2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2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2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2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2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2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2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2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2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2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2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2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2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2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2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2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2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2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2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2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2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2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2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2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2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2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2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2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2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2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2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2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2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2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2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2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2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2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2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2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2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2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2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2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2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2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2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2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2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2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2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2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2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2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2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2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2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2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2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2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2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2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2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2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2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2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2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2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2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2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2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2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2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2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2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2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2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2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2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2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2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2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2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2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2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2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2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2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2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2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2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2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2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2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2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2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2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2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2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2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2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2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2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2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2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2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2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2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2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2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2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2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2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2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2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2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2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2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2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2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2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2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2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2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2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2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2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2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2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2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2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2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2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2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2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2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2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2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2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2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2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2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2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2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2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2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2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2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2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2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2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2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2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2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2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2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2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2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2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2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2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2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2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2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2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2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2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2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2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2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2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2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2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2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2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2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2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2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2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2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2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2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2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2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2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2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2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2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2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2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2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2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2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2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2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2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2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2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2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2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2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2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2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2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2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2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2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2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2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2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2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2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2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2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2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2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2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2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2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2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2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2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2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2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2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2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2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2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2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2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2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2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2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2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2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2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2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2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2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2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2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2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2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2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2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2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2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2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2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2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2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2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2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2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2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2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2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2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2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2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2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2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2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2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2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2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2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2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2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2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2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2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2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2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2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2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2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2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2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2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2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2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2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2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2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2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2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2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2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2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2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2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2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2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2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2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2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2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2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2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2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2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2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2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2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2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2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2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2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2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2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2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2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2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2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2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2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2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2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2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2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2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2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2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2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2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2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2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2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2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2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2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2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2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2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2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2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2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2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2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2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2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2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2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2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2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2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2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2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2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2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2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2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2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2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2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2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2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2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2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2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2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2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2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2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2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2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2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2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2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2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2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2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2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2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2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2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2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2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2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2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2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2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2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2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2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2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2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2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2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2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2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2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2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2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2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2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2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2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2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2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2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2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2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2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2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2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2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2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2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2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2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2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2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2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2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2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2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2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2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2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2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2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2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2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2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2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2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2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2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2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2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2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2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2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2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2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2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2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2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2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2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2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2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2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2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2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2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2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2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2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2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2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2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2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2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2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2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2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2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2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2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2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2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2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2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2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2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2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2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2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2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2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2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2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2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2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2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2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2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2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2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2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2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2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2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2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2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2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2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2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2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2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2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2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2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2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2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2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2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2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2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2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2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2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2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2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2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2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2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2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2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2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2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2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2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2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2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2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2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2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2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2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2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2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2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2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2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2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2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2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2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2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2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2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2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2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2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2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2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2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2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2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2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2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2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2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2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2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2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2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2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2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2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2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2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2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2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2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2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2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2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2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2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2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2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2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2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2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2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2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2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2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2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2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2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2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2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2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2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2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2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2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2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2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2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2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2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2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2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2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2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2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2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2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2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2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2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2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2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2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2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2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2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2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2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2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2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2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2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2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2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2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2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2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2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2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2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2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2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2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2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2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2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2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2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2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2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2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2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2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2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2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2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2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2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2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2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2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2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2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2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2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2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2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2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2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2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2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2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2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2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2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2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2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2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2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2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2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2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2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2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2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2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2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2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2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2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2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2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2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2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2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2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2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2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2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2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2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2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2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2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2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2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2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2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2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2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2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2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2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2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2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2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2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2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2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2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2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2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2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2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2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2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2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2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2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2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2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2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2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2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2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2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2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2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2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2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2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2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2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2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2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2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2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2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2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2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2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2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2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2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2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2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2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2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2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2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2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2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2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2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2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2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2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2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2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2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2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2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2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2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2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2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2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2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2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2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2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2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2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2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2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2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2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2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2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2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2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2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2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2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2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2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2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2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2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2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2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2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2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2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2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2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2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2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2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2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2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2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2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2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2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2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2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2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2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2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2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2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2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2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2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2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2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2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2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2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2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2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2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2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2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2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2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2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2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2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2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2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2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2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2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2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2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2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2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2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2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2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2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2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2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2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2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2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2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2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2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2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2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2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2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2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2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2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2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2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2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2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2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2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2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2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2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2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2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2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2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2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2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2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2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2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2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2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2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2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2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2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2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2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2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2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2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2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2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2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2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2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2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2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2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2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2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2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2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2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2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2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2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2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2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2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2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2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2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2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2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2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2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2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2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2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2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2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2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2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2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2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2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2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2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2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2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2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2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2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2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2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2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2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2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2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2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2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2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2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2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2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2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2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2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2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2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2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2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2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2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2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2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2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2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2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2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2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2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2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2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2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2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2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2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2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2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2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2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2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2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2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2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2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2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2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2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2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2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2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2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2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2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2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2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2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2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2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2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2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2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2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2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2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2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2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2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2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2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2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2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2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2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2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2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2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2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2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2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2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2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2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2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2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2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2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2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2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2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2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2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2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2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2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2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2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2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2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2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2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2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2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2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2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2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2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2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2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2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2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2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2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2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2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2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2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2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2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2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2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2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2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2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2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2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2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2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2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2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2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2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2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2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2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2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2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2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2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2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2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2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2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2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2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2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2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2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2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2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2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2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2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2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2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2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2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2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2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2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2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2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2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2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2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2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2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2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2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2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2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2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2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2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2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2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2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2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2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2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2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2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2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2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2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2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2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2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2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2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2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2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2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2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2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2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2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2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2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2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2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2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2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2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2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2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2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2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2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2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2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2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2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2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2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2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2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2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2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2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2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2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2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2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2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2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2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2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2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2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2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2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2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2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2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2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2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2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2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2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2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2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2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2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2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2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2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2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2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2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2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2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2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2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2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2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2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2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2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2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2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2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2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2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2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2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2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2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2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2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2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2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2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2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2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2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2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2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2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2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2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2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2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2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2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2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2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2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2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2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2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2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2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2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2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2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2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2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2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2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2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2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2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2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2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2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2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2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2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2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2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2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2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2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2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2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2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2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2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2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2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2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2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2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2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2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2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2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2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2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2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2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2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2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2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2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2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2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2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2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2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2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2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2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2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2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2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2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2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2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2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2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2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2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2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2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2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2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2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2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2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2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2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2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2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2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2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2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2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2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2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2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2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2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2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2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2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2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2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2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2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2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2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2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2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2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2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2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2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2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2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2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2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2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2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2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2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2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2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2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2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2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2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2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2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2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2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2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2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2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2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2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2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2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2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2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2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2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2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2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2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2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2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2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2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2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2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2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2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2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2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2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2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2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2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2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2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2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2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2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2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2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2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2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2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2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2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2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2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2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2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2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2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2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2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2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2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2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2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2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2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2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2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2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2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2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2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2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2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2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2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2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2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2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2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2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2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2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2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2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2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2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2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2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2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2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2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2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2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2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2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2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2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2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2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2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2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2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2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2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2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2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2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2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2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2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2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2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2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2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2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2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2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2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2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2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2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2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2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2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2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2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2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2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2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2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2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2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2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2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2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2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2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2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2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2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2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2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2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2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2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2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2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2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2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2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2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2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2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2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2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2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2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2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2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2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2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2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2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2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2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2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2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2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2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2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2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2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2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2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2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2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2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2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2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2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2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2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2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2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2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2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2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2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2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2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2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2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2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2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2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2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2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2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2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2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2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2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2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2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2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2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2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2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2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2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2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2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2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2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2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2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2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2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2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2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2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2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2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2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2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2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2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2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2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2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2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2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2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2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2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2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2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2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2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2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2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2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2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2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2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2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2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2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2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2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2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2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2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2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2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2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2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2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2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2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2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2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2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2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2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2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2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2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2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2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2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2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2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2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2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2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2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2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2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2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2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2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2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2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2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2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2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2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2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2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2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2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2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2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2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2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2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2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2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2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2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2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2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2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2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2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2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2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2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2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2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2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2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2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2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2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2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2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2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2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2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2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2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2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2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2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2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2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2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2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2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2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2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2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2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2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2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2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2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2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2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2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2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2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2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2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2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2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2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2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2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2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2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2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2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2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2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2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2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2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2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2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2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2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2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2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2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2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2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2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2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2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2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2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2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2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2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2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2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2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2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2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2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2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2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2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2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2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2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2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2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2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2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2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2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2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2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2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2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2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2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2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2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2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2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2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2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2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2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2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2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2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2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2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2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2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2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2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2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2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2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2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2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2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2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2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2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2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2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2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2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2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2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2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2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2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2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2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2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2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2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2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2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2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2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2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2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2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2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2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2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2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2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2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2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2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2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2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2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2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2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2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2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2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2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2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2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2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2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2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2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2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2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2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2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2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2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2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2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2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2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2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2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2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2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2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2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2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2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2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2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2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2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2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2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2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2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2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2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2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2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2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2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2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2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2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2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2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2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2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2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2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2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2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2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2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2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2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2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2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2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2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2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2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2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2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2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2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2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2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2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2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2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2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2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2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2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2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2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2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2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2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2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2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2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2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2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2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2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2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2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2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2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2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2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2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2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2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2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2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2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2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2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2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2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2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2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2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2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2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2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2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2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2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2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2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2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2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2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2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2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2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2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2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2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2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2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2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2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2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2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2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2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2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2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2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2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2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2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2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2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2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2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2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2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2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2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2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2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2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2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2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2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2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2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2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2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2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2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2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2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2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2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2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2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2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2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2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2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2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2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2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2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2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2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2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2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2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2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2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2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2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2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2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2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2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2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2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2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2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2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2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2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2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2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2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2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2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2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2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2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2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2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2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2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2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2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2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2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2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2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2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2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2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2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2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2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2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2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2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2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2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2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2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2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2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2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2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2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2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2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2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2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2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2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2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2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2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2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2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2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2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2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2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2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2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2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2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2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2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2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2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2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2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2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2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2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2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2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2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2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2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2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2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2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2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2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2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2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2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2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2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2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2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2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2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2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2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2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2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2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2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2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2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2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2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2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2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2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2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2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2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2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2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2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2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2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2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2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2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2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2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2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2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2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2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2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2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2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2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2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2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2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2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2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2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2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2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2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2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2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2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2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2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2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2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2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2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2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2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2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2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2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2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2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2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2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2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2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2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2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2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2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2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2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2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2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2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2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2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2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2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2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2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2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2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2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2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2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2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2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2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2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2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2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2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2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2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2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2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2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2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2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2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2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2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2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2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2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2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2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2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2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2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2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2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2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2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2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2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2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2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2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2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2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2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2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2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2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2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2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2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2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2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2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2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2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2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2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2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2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2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2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2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2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2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2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2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2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2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2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2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2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2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2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2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2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2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2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2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2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2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2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2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2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2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2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2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2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2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2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2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2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2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2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2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2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2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2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2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2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2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2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2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2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2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2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2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2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2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2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2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2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2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2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2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2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2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2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2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2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2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2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2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2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2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2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2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2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2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2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2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2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2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2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2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2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2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2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2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2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2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2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2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2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2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2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2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2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2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2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2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2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2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2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2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2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2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2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2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2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2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2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2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2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2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2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2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2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2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2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2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2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2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2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2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2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2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2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2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2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2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2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2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2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2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2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2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2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2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2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2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2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2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2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2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2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2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2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2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2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2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2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2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2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2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2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2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2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2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2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2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2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2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2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2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2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2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2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2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2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2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2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2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2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2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2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2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2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2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2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2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2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2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2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2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2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2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2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2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2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2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2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2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2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2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2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2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2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2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2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2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2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2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2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2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2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2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2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2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2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2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2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2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2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2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2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2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2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2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2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2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2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2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2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2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2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2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2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2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2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2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2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2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2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2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2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2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2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2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2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2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2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2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2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2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2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2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2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2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2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2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2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2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2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2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2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2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2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2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2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2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2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2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2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2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2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2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2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2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2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2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2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2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2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2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2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2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2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2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2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2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2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2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2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2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2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2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2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2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2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2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2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2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2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2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2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2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2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2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2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2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2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2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2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2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2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2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2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2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2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2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2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2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2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2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2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2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2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2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2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2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2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2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2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2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2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2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2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2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2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2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2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2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2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2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2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2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2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2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2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2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2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2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2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2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2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2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2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2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2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2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2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2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2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2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2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2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2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2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2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2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2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2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2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2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2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2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2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2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2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2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2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2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2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2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2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2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2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2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2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2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2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2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2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2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2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2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2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2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2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2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2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2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2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2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2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2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2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2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2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2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2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2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2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2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2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2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2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2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2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2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2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2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2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2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2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2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2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2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2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2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2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2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2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2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2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2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2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2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2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2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2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2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2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2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2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2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2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2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2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2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2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2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2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2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2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2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2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2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2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2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2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2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2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2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2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2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2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2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2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2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2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2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2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2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2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2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2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2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2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2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2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2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2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2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2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2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2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2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2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2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2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2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2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2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2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2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2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2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2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2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2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2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2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2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2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2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2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2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2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2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2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2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2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2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2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2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2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2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2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2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2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2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2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2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2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2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2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2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2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2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2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2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2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2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2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2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2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2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2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2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2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2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2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2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2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2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2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2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2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2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2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2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2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2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2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2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2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2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2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2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2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2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2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2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2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2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2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2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2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2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2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2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2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2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2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2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2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2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2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2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2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2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2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2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2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2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2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2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2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2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2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2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2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2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2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2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2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2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2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2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2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2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2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2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2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2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2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2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2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2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2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2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2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2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2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2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2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2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2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2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2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2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2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2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2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2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2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2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2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2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2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2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2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2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2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2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2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2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2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2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2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2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2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2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2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2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2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2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2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2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2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2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2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2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2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2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2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2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2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2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2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2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2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2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2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2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2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2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2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2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2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2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2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2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2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2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2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2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2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2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2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2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2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2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2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2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2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2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2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2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2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2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2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2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2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2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2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2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2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2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2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2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2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2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2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2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2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2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2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2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2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2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2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2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2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2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2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2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2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2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2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2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2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2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2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2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2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2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2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2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2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2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2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2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2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2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2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2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2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2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2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2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2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2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2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2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2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2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2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2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2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2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2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2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2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2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2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2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2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2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2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2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2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2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2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2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2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2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2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2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2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2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2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2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2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2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2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2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2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2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2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2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2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2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2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2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2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2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2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2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2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2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2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2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2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2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2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2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2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2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2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2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2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2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2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2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2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2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2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2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2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2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2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2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2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2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2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2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2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2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2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2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2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2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2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2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2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2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2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2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2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2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2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2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2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2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2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2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2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2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2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2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2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2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2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2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2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2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2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2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2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2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2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2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2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2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2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2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2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2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2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2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2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2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2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2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2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2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2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2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2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2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2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2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2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2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2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2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2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2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2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2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2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2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2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2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2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2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2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2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2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2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2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2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2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2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2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2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2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2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2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2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2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2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2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2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2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2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2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2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2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2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2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2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2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2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2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2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2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2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2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2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2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2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2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2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2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2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2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2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2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2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2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2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2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2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2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2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2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2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2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2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2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2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2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2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2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2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2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2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2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2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2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2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2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2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2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2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2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2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2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2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2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2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2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2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2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2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2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2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2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2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2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2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2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2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2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2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2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2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2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2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2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2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2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2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2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2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2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2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2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2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2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2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2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2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2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2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2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2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2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2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2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2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2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2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2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2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2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2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2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2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2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2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2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2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2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2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2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2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2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2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2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2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2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2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2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2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2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2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2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2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2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2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2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2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2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2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2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2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2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2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2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2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2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2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2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2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2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2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2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2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2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2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2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2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2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2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2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2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2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2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2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2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2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2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2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2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2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2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2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2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2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2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2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2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2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2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2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2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2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2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2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2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2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2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2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2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2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2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2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2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2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2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2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2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2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2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2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2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2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2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2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2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2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2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2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2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2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2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2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2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2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2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2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2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2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2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2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2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2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2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2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2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2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2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2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2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2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2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2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2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2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2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2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2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2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2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2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2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2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2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2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2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2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2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2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2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2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2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2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2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2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2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2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2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2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2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2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2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2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2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2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2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2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2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2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2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2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2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2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2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2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2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2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2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2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2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2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2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2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2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2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2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2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2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2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2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2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2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2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2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2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2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2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2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2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2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2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2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2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2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2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2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2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2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2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2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2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2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2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2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2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2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2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2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2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2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2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2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2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2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2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2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2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2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2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2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2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2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2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2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2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2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2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2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2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2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2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2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2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2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2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2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2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2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2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2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2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2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2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2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2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2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2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2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2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2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2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2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2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2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2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2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2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2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2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2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2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2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2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2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2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2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2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2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2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2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2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2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2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2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2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2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2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2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2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2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2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2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2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2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2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2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2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2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2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2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2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2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2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2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2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2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2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2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2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2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2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2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2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2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2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2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2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2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2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2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2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2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2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2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2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2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2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2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2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2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2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2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2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2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2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2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2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2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2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2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2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2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2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2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2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2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2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2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2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2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2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2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2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2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2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2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2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2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2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2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2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2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2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2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2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2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2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2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2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2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2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2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2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2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2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2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2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2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2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2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2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2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2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2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2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2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2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2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2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2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2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2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2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2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2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2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2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2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2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2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2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2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2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2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2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2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2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2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2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2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2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2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2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2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2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2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2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2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2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2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2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2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2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2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2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2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2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2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2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2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2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2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2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2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2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2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2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2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2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2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2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2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2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2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2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2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2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2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2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2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2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2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2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2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2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2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2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2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2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2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2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2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2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2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2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2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2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2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2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2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2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2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2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2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2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2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2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2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2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2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2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2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2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2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2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2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2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2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2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2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2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2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2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2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2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2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2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2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2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2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2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2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2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2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2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2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2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2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2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2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2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2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2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2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2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2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2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2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2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2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2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2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2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2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2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2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2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2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2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2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2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2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2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2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2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2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2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2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2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2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2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2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2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2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2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2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2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2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2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2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2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2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2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2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2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2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2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2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2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2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2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2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2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2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2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2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2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2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2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2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2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2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2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2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2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2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2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2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2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2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2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2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2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2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2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2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2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2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2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2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2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2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2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2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2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2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2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2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2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2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2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2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2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2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2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2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2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2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2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2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2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2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2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2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2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2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2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2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2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2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2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2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2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2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2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2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2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2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2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2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2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2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2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2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2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2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2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2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2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2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2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2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2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2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2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2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2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2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2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2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2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2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2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2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2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2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2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2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2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2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2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2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2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2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2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2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2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2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2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2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2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2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2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2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2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2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2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2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2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2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2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2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2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2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2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2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2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2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2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2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2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2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2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2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2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2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2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2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2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2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2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2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2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2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2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2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2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2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2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2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2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2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2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2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2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2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2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2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2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2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2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2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2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2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2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2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2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2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2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2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2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2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2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2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2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2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2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2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2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2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2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2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2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2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2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2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2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2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2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2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2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2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2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2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2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2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2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2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2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2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2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2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2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2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2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2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2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2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2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2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2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2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2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2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2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2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2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2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2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2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2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2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2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2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2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2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2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2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2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2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2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2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2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2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2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2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2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2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2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2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2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2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2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2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2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2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2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2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2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2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2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2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2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2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2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2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2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2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2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2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2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2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2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2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2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2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2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2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2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2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2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2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2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2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2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2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2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2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2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2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2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2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2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2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2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2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2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2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2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2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2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2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2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2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2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2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2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2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2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2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2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2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2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2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2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2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2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2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2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2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2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2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2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2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2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2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2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2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2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2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2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2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2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2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2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2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2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2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2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2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2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2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2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2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2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2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2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2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2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2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2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2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2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2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2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2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2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2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2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2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2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2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2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2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2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2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2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2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2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2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2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2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2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2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2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2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2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2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2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2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2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2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2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2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2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2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2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2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2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2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2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2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2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2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2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2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2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2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2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2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2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2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2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2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2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2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2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2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2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2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2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2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2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2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2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2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2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2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2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2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2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2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2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2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2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2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2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2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2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2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2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2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2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2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2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2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2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2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2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2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2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2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2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2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2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2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2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2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2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2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2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2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2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2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2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2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2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2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2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2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2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2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2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2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2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2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2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2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2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2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2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2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2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2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2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2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2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2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2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2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2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2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2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2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2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2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2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2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2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2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2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2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2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2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2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2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2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2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2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2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2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2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2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2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2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2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2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2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2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2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2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2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2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2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2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2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2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2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2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2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2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2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2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2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2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2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2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2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2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2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2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2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2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2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2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2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2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2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2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2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2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2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2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2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2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2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2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2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2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2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2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2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2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2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2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2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2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2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2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2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2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2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2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2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2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2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2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2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2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2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2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2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2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2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2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2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2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2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2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2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2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2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2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2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2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2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2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2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2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2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2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2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2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2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2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2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2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2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2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2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2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2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2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2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2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2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2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2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2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2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2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2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2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2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2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2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2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2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2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2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2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2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2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2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2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2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2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2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2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2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2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2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2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2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2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2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2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2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2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2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2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2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2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2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2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2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2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2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2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2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2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2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2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2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2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2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2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2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2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2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2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2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2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2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2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2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2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2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2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2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2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2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2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2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2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2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2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2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2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2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2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2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2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2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2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2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2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2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2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2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2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2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2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2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2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2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2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2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2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2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2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2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2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2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2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2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2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2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2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2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2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2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2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2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2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2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2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2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2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2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2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2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2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2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2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2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2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2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2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2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2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2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2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2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2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2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2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2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2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2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2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2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2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2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2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2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2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2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2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2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2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2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2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2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2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2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2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2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2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2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2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2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2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2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2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2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2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2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2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2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2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2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2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2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2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2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2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2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2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2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2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2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2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2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2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2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2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2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2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2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2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2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2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2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2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2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2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2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2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2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2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2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2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2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2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2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2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2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2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2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2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2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2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2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2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2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2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2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2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2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2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2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2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2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2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2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2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2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2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2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2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2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2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2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2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2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2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2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2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2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2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2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2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2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2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2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2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2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2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2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2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2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2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2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2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2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2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2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2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2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2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2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2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2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2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2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2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2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2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2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2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2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2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2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2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2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2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2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2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2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2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2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2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2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2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2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2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2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2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2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2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2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2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2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2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2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2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2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2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2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2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2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2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2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2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2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2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2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2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2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2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2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2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2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2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2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2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2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2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2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2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2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2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2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2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2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2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2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2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2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2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2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2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2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2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2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2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2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2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2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2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2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2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2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2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2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2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2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2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2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2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2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2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2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2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2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2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2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2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2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2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2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2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2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2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2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2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2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2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2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2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2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2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2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2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2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2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2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2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2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2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2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2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2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2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2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2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2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2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2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2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2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2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2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2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2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2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2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2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2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2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2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2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2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2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2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2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2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2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2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2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2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2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2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2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2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2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2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2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2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2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2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2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2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2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2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2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2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2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2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2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2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2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2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2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2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2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2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2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2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2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2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2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2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2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2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2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2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2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2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2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2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2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2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2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2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2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2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2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2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2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2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2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2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2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2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2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2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2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2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2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2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2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2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2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2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2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2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2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2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2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2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2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2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2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2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2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2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2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2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2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2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2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2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2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2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2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2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2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2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2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2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2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2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2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2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2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2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2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2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2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2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2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2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2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2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2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2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2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2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2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2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2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2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2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2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2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2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2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2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2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2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2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2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2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2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2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2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2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2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2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2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2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2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2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2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2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2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2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2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2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2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2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2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2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2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2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2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2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2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2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2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2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2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2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2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2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2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2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2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2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2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2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2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2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2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2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2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2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2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2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2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2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2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2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2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2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2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2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2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2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2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2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2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2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2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2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2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2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2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2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2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2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2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2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2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2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2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2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2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2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2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2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2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2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2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2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2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2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2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2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2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2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2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2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2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2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2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2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2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2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2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2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2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2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2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2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2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2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2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2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2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2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2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2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2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2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2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2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2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2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2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2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2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2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2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2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2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2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2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2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2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2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2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2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2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2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2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2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2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2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2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2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2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2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2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2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2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2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2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2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2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2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2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2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2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2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2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2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2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2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2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2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2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2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2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2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2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2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2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2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2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2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2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2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2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2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2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2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2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2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2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2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2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2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2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2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2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2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2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2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2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2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2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2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2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2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2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2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2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2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2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2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2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2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2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2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2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2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2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2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2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2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2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2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2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2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2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2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2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2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2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2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2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2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2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2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2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2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2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2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2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2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2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2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2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2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2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2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2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2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2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2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2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2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2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2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2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2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2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2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2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2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2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2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2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2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2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2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2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2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2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2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2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2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2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2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2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2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2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2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2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2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2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2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2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2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2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2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2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2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2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2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2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2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2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2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2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2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2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2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2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2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2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2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2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2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2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2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2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2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2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2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2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2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2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2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2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2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2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2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2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2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2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2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2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2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2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2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2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2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2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2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2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2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2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2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2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2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2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2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2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2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2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2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2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2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2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2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2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2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2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2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2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2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2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2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2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2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2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2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2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2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2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2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2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2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2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2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2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2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2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2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2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2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2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2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2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2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2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2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2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2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2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2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2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2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2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2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2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2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2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2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2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2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2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2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2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2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2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2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2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2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2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2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2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2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2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2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2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2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2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2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2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2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2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2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2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2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2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2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2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2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2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2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2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2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2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2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2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2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2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2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2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2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2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2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2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2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2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2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2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2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2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2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2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2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2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2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2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2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2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2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2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2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2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2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2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2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2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2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2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2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2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2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2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2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2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2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2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2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2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2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2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2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2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2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2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2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2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2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2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2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2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2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2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2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2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2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2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2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2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2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2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2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2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2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2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2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2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2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2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2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2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2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2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2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2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2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2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2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2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2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2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2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2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2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2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2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2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2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2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2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2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2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2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2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2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2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2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2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2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2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2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2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2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2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2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2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2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2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2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2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2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2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2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2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2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2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2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2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2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2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2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2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2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2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2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2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2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2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2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2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2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2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2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2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2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2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2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2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2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2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2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2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2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2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2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2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2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2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2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2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2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2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2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2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2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2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2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2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2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2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2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2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2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2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2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2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2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2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2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2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2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2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2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2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2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2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2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2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2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2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2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2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2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2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2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2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2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2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2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2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2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2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2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2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2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2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2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2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2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2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2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2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2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2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2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2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2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2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2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2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2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2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2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2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2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2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2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2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2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2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2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2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2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2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2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2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2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2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2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2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2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2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2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2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2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2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2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2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2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2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2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2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2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2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2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2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2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2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2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2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2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2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2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2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2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2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2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2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2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2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2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2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2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2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2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2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2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2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2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2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2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2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2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2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2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2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2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2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2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2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2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2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2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2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2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2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2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2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2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2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2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2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2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2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2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2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2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2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2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2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2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2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2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2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2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2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2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2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2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2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2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2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2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2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2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2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2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2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2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2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2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2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2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2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2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2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2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2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2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2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2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2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2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2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2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2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2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2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2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2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2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2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2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2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2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2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2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2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2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2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2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2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2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2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2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2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2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2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2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2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2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2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2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2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2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2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2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2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2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2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2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2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2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2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2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2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2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2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2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2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2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2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2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2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2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2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2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2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2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2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2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2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2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2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2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2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2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2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2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2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2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2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2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2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2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2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2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2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2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2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2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2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2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2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2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2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2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2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2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2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2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2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2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2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2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2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2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2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2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2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2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2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2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2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2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2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2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2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2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2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2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2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2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2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2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2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2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2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2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2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2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2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2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2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2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2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2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2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2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2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2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2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2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2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2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2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2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2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2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2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2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2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2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2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2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2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2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2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2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2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2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2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2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2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2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2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2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2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2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2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2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2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2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2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2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2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2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2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2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2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2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2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2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2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2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2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2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2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2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2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2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2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2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2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2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2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2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2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2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2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2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2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2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2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2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2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2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2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2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2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2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2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2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2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2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2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2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2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2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2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2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2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2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2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2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2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2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2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2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2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2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2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2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2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2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2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2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2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2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2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2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2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2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2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2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2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2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2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2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2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2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2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2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2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2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2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2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2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2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2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2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2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2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2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2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2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2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2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2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2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2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2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2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2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2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2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2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2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2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2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2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2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2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2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2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2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2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2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2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2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2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2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2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2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2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2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2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2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2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2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2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2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2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2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2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2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2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2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2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2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2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2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2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2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2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2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2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2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2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2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2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2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2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2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2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2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2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2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2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2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2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2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2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2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2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2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2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2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2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2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2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2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2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2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2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2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2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2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2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2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2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2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2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2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2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2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2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2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2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2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2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2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2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2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2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2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2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2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2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2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2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2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2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2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2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2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2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2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2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2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2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2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2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2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2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2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2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2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2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2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2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2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2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2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2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2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2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2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2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2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2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2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2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2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2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2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2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2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2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2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2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2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2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2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2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2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2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2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2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2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2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2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2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2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2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2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2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2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2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2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2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2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2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2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2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2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2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2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2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2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2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2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2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2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2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2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2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2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2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2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2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2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2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2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2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2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2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2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2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2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2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2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2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2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2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2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2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2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2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2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2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2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2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2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2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2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2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2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2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2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2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2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2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2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2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2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2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2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2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2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2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2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2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2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2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2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2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2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2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2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2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2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2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2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2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2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2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2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2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2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2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2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2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2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2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2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2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2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2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2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2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2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2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2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2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2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2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2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2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2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2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2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2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2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2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2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2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2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2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2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2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2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2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2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2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2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2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2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2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2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2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2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2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2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2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2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2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2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2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2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2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2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2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2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2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2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2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2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2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2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2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2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2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2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2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2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2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2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2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2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2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2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2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2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2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2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2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2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2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2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2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2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2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2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2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2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2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2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2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2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2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2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2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2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2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2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2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2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2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2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2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2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2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2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2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2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2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2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2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2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2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2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2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2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2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2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2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2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2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2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2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2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2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2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2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2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2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2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2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2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2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2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2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2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2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2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2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2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2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2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2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2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2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2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2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2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2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2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2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2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2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2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2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2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2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2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2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2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2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2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2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2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2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2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2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2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2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2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2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2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2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2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2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2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2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2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2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2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2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2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2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2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2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2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2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2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2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2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2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2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2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2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2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2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2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2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2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2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2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2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2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2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2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2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2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2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2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2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2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2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2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2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2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2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2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2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2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2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2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2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2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2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2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2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2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2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2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2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2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2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2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2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2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2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2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2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2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2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2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2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2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2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2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2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2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2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2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2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2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2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2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2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2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2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2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2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2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2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2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2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2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2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2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2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2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2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2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2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2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2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2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2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2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2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2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2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2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2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2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2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2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2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2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2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2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2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2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2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2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2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2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2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2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2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2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2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2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2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2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2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2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2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2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2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2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2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2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2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2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2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2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2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2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2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2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2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2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2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2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2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2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2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2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2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2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2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2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2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2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2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2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2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2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2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2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2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2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2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2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2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2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2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2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2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2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2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2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2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2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2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2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2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2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2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2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2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2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2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2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2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2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2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2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2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2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2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2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2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2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2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2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2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2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2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2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2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2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2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2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2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2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2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2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2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2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2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2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2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2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2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2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2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2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2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2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2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2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2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2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2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2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2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2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2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2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2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2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2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2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2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2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2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2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2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2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2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2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2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2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2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2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2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2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2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2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2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2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2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2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2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2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2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2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2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2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2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2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2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2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2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2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2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2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2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2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2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2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2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2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2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2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2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2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2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2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2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2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2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2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2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2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2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2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2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2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2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2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2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2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2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2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2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2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2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2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2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2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2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2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2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2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2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2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2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2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2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2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2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2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2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2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2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2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2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2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2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2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2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2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2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2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2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2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2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2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2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2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2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2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2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2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2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2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2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2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2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2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2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2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2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2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2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2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2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2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2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2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2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2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2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2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2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2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2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2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2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2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2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2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2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2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2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2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2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2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2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2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2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2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2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2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2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2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2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2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2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2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2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2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2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2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2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2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2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2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2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2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2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2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2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2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2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2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2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2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2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2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2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2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2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2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2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2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2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2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2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2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2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2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2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2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2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2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2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2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2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2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2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2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2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2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2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2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2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2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2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2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2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2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2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2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2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2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2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2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2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2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2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2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2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2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2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2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2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2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2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2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2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2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2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2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2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2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2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2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2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2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2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2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2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2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2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2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2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2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2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2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2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2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2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2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2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2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2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2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2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2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2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2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2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2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2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2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2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2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2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2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2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2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2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2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2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2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2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2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2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2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2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2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2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2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2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2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2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2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2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2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2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2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2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2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2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2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2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2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2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2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2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2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2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2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2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2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2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2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2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2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2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2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2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2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2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2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2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2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2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2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2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2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2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2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2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2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2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2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2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2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2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2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2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2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2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2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2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2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2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2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2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2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2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2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2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2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2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2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2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2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2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2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2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2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2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2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2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2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2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2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2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2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2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2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2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2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2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2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2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2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2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2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2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2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2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2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2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2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2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2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2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2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2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2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2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2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2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2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2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2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2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2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2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2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2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2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2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2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2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2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2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2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2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2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2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2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2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2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2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2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2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2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2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2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2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2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2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2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2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2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2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2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2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2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2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2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2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2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2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2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2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2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2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2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2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2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2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2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2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2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2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2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2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2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2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2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2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2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2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2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2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2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2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2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2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2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2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2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2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2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2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2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2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2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2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2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2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2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2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2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2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2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2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2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2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2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2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2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2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2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2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2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2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2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2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2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2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2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2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2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2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2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2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2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2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2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2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2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2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2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2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2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2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2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2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2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2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2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2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2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2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2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2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2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2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2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2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2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2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2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2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2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2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2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2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2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2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2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2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2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2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2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2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2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2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2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2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2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2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2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2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2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2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2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2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2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2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2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2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2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2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2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2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2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2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2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2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2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2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2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2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2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2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2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2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2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2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2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2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2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2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2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2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2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2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2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2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2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2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2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2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2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2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2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2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2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2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2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2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2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2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2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2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2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2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2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2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2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2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2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2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2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2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2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2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2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2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2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2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2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2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2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2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2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2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2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2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2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2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2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2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2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2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2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2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2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2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2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2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2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2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2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2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2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2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2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2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2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2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2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2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2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2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2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2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2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2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2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2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2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2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2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2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2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2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2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2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2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2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2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2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2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2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2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2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2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2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2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2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2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2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2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2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2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2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2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2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2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2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2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2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2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2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2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2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2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2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2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2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2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2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2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2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2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2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2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2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2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2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2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2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2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2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2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2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2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2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2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2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2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2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2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2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2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2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2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2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2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2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2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2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2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2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2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2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2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2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2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2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2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2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2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2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2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2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2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2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2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2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2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2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2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2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2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2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2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2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2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2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2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2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2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2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2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2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2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2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2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2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2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2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2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2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2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2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2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2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2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2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2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2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2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2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2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2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2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2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2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2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2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2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2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2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2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2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2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2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2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2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2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2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2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2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2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2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2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2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2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2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2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2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2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2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2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2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2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2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2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2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2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2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2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2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2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2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2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2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2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2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2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2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2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2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2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2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2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2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2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2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2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2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2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2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2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2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2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2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2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2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2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2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2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2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2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2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2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2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2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2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2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2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2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2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2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2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2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2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2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2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2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2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2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2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2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2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2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2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2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2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2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2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2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2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2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2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2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2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2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2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2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2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2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2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2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2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2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2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2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2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2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2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2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2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2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2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2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2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2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2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2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2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2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2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2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2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2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2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2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2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2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2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2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2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2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2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2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2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2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2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2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2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2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2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2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2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2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2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2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2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2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2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2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2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2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2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2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2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2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2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2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2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2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2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2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2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2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2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2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2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2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2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2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2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2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2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2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2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2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2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2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2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2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2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2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2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2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2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2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2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2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2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2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2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2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2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2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2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2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2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2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2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2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2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2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2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2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2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2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2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2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2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2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2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2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2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2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2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2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2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2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2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2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2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2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2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2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2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2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2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2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2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2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2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2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2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2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2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2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2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2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2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2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2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2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2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2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2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2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2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2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2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2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2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2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2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2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2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2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2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2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2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2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2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2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2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2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2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2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2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2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2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2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2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2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2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2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2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2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2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2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2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2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2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2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2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2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2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2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2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2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2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2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2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2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2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2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2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2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2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2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2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2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2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2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2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2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2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2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2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2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2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2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2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2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2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2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2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2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2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2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2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2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2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2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2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2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2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2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2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2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2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2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2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2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2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2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2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2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2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2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2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2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2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2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2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2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2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2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2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2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2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2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2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2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2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2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2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2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2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2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2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2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2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2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2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2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2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2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2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2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2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2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2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2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2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2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2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2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2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2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2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2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2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2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2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2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2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2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2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2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2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2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2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2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2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2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2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2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2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2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2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2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2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2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2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2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2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2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2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2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2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2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2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2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2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2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2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2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2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2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2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2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2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2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2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2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2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2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2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2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2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2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2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2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2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2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2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2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2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2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2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2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2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2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2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2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2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2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2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2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2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2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2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2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2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2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2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2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2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2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2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2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2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2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2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2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2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2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2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2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2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2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2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2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2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2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2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2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2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2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2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2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2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2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2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2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2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2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2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2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2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2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2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2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2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2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2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2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2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2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2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2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2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2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2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2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2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2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2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2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2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2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2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2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2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2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2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2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2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2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2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2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2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2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2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2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2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2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2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2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2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2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2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2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2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2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2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2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2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2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2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2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2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2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2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2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2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2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2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2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2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2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2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2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2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2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2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2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2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2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2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2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2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2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2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2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2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2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2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2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2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2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2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2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2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2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2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2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2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2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2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2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2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2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2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2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2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2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2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2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2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2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2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2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2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2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2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2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2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2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2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2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2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2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2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2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2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2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2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2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2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2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2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2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2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2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2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2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2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2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2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2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2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2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2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2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2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2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2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2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2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2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2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2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2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2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2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2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2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2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2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2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2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2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2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2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2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2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2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2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2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2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2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2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2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2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2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2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2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2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2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2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2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2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2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2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2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2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2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2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2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2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2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2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2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2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2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2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2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2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2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2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2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2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2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2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2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2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2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2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2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2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2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2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2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2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2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2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2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2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2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2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2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2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2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2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2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2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2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2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2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2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2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2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2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2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2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2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2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2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2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2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2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2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2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2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2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2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2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2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2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2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2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2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2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2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2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2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2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2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2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2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2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2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2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2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2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2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2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2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2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2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2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2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2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2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2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2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2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2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2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2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2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2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2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2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2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2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2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2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2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2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2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2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2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2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2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2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2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2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2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2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2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2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2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2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2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2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2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2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2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2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2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2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2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2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2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2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2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2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2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2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2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2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2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2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2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2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2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2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2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2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2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2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2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2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2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2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2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2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2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2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2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2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2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2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2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2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2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2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2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2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2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2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2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2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2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2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2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2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2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2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2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2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2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2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2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2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2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2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2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2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2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2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2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2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2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2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2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2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2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2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2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2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2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2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2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2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2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2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2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2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2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2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2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2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2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2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2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2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2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2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2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2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2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2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2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2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2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2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2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2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2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2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2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2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2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2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2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2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2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2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2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2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2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2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2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2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2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2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2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2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2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2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2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2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2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2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2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2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2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2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2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2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2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2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2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2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2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2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2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2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2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2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2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2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2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2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2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2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2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2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2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2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2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2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2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2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2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2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2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2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2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2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2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2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2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2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2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2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2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2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2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2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2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2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2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2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2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2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2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2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2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2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2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2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2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2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2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2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2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2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2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2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2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2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2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2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2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2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2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2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2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2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2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2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2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2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2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2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2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2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2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2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2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2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2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2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2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2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2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2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2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2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2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2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2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2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2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2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2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2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2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2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2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2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2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2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2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2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2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2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2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2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2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2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2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2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2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2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2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2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2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2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2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2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2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2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2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2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2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2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2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2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2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2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2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2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2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2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2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2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2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2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2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2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2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2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2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2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2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2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2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2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2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2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2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2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2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2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2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2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2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2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2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2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2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2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2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2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2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2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2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2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2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2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2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2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2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2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2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2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2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2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2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2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2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2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2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2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2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2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2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2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2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2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2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2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2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2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2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2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2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2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2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2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2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2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2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2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2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2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2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2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2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2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2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2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2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2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2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2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2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2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2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2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2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2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2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2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2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2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2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2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2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2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2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2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2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2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2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2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2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2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2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2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2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2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2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2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2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2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2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2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2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2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2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2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2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2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2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2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2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2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2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2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2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2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2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2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2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2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2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2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2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2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2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2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2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2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2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2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2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2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2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2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2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2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2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2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2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2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2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2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2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2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2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2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2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2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2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2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2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2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2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2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2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2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2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2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2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2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2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2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2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2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2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2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2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2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2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2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2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2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2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2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2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2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2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2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2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2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2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2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2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2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2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2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2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2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2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2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2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2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2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2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2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2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2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2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2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2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2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2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2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2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2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2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2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2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2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2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2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2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2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2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2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2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2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2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2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2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2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2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2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2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2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2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2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2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2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2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2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2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2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2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2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2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2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2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2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2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2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2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2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2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2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2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2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2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2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2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2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2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2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2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2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2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2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2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2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2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2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2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2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2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2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2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2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2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2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2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2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2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2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2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2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2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2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2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2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2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2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2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2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2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2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2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2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2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2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2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2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2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2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2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2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2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2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2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2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2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2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2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2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2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2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2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2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2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2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2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2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2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2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2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2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2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2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2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2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2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2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2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2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2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2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2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2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2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2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2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2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2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2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2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2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2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2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2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2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2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2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2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2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2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2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2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2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2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2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2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2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2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2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2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2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2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2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2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2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2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2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2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2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2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2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2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2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2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2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2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2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2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2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2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2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2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2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2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2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2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2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2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2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2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2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2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2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2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2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2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2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2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2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2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2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2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2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2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2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2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2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2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2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2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2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2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2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2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2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2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2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2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2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2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2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2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2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2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2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2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2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2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2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2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2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2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2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2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2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2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2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2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2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2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2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2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2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2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2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2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2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2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2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2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2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2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2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2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2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2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2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2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2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2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2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2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2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2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2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2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2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2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2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2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2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2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2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2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2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2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2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2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2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2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2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2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2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2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2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2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2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2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2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2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2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2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2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2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2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2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2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2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2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2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2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2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2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2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2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2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2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2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2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2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2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2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2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2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2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2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2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2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2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2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2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2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2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2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2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2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2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2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2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2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2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2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2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2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2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2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2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2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2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2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2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2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2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2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2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2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2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2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2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2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2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2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2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2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2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2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2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2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2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2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2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2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2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2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2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2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2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2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2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2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2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2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2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2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2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2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2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2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2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2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2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2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2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2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2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2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2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2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2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2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2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2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2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2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2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2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2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2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2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2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2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2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2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2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2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2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2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2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2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2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2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2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2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2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2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2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2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2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2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2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2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2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2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2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2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2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2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2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2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2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2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2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2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2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2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2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2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2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2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2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2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2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2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2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2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2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2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2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2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2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2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2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2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2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2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2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2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2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2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2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2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2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2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2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2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2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2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2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2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2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2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2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2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2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2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2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2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2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2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2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2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2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2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2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2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2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2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2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2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2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2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2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2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2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2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2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2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2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2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2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2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2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2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2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2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2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2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2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2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2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2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2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2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2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2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2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2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2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2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2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2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2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2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2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2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2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2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2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2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2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2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2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2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2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2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2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2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2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2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2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2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2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2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2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2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2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2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2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2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2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2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2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2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2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2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2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2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2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2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2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2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2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2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2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2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2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2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2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2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2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2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2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2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2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2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2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2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2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2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2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2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2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2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2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2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2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2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2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2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2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2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2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2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2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2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2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2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2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2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2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2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2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2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2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2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2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2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2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2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2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2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2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2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2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2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2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2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2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2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2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2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2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2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2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2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2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2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2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2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2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2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2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2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2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2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2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2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2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2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2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2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2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2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2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2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2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2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2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2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2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2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2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2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2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2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2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2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2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2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2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2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2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2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2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2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2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2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2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2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2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2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2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2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2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2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2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2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2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2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2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2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2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2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2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2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2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2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2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2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2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2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2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2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2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2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2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2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2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2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2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2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2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2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2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2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2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2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2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2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2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2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2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2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2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2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2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2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2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2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2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2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2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2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2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2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2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2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2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2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2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2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2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2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2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2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2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2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2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2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2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2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2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2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2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2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2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2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2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2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2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2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2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2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2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2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2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2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2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2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2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2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2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2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2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2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2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2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2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2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2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2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2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2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2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2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2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2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2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2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2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2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2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2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2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2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2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2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2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2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2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2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2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2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2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2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2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2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2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2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2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2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2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2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2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2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2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2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2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2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2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2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2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2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2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2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2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2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2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2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2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2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2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2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2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2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2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2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2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2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2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2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2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2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2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2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2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2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2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2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2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2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2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2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2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2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2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2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2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2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2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2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2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2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2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2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2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2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2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2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2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2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2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2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2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2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2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2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2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2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2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2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2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2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2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2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2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2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2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2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2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2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2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2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2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2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2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2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2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2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2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2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2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2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2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2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2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2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2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2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2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2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2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2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2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2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2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2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2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2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2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2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2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2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2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2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2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2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2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2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2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2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2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2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2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2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2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2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2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2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2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2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2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2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2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2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2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2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2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2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2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2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2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2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2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2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2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2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2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2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2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2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2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2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2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2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2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2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2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2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2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2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2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2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2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2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2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2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2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2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2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2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2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2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2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2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2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2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2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2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2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2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2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2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2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2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2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2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2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2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2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2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2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2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2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2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2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2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2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2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2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2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2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2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2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2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2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2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2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2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2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2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2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2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2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2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2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2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2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2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2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2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2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2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2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2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2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2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2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2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2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2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2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2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2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2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2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2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2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2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2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2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2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2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2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2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2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2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2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2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2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2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2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2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2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2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2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2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2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2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2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2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2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2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2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2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2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2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2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2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2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2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2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2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2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2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2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2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2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2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2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2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2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2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2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2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2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2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2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2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2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2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2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2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2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2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2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2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2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2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2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2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2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2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2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2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2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2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2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2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2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2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2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2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2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2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2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2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2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2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2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2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2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2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2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2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2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2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2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2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2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2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2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2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2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2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2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2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2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2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2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2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2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2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2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2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2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2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2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2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2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2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2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2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2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2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2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2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2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2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2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2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2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2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2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2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2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2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2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2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2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2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2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2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2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2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2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2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2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2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2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2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2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2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2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2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2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2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2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2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2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2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2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2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2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2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2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2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2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15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15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15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52"/>
  <sheetViews>
    <sheetView tabSelected="1" topLeftCell="A8" zoomScaleNormal="100" workbookViewId="0">
      <selection activeCell="U30" sqref="U30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6" t="s">
        <v>69</v>
      </c>
    </row>
    <row r="3" spans="2:48" x14ac:dyDescent="0.15">
      <c r="B3" s="36"/>
    </row>
    <row r="4" spans="2:48" ht="13" x14ac:dyDescent="0.15">
      <c r="B4" s="36" t="s">
        <v>87</v>
      </c>
      <c r="G4" s="4"/>
      <c r="H4" s="4"/>
      <c r="I4" s="4"/>
      <c r="K4" s="24"/>
      <c r="L4" s="3"/>
      <c r="M4" s="3"/>
      <c r="N4" s="3"/>
    </row>
    <row r="5" spans="2:48" ht="13" x14ac:dyDescent="0.15">
      <c r="B5" s="36" t="s">
        <v>93</v>
      </c>
      <c r="G5" s="4"/>
      <c r="H5" s="4"/>
      <c r="I5" s="4"/>
      <c r="K5" s="24"/>
      <c r="L5" s="3"/>
      <c r="M5" s="3"/>
      <c r="N5" s="3"/>
    </row>
    <row r="6" spans="2:48" ht="13" x14ac:dyDescent="0.15">
      <c r="B6" s="5"/>
      <c r="G6" s="4"/>
      <c r="H6" s="4"/>
      <c r="I6" s="4"/>
      <c r="K6" s="24"/>
      <c r="L6" s="3"/>
      <c r="M6" s="3"/>
      <c r="N6" s="3"/>
    </row>
    <row r="7" spans="2:48" ht="13" x14ac:dyDescent="0.15">
      <c r="B7" s="5"/>
      <c r="G7" s="4"/>
      <c r="H7" s="4"/>
      <c r="I7" s="4"/>
      <c r="K7" s="24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4"/>
      <c r="L8" s="3"/>
      <c r="M8" s="3"/>
      <c r="N8" s="3"/>
    </row>
    <row r="9" spans="2:48" ht="15" customHeight="1" thickBot="1" x14ac:dyDescent="0.2">
      <c r="C9" s="49" t="s">
        <v>66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P9" s="47" t="s">
        <v>65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C9" s="42" t="s">
        <v>68</v>
      </c>
      <c r="AE9" s="42" t="s">
        <v>82</v>
      </c>
      <c r="AG9" s="42" t="s">
        <v>72</v>
      </c>
      <c r="AI9" s="48" t="s">
        <v>79</v>
      </c>
      <c r="AJ9" s="48"/>
      <c r="AL9" s="52" t="s">
        <v>85</v>
      </c>
      <c r="AN9" s="46" t="s">
        <v>86</v>
      </c>
      <c r="AP9" s="46" t="s">
        <v>88</v>
      </c>
      <c r="AR9" s="43" t="s">
        <v>90</v>
      </c>
    </row>
    <row r="10" spans="2:48" ht="15" customHeight="1" thickBot="1" x14ac:dyDescent="0.2">
      <c r="B10" s="18" t="s">
        <v>15</v>
      </c>
      <c r="C10" s="22">
        <v>1</v>
      </c>
      <c r="D10" s="22">
        <v>2</v>
      </c>
      <c r="E10" s="22">
        <v>3</v>
      </c>
      <c r="F10" s="22">
        <v>4</v>
      </c>
      <c r="G10" s="22">
        <v>5</v>
      </c>
      <c r="H10" s="22">
        <v>6</v>
      </c>
      <c r="I10" s="22">
        <v>7</v>
      </c>
      <c r="J10" s="22">
        <v>8</v>
      </c>
      <c r="K10" s="22">
        <v>9</v>
      </c>
      <c r="L10" s="22">
        <v>10</v>
      </c>
      <c r="M10" s="22">
        <v>11</v>
      </c>
      <c r="N10" s="22">
        <v>12</v>
      </c>
      <c r="P10" s="22">
        <v>1</v>
      </c>
      <c r="Q10" s="22">
        <v>2</v>
      </c>
      <c r="R10" s="22">
        <v>3</v>
      </c>
      <c r="S10" s="22">
        <v>4</v>
      </c>
      <c r="T10" s="22">
        <v>5</v>
      </c>
      <c r="U10" s="22">
        <v>6</v>
      </c>
      <c r="V10" s="22">
        <v>7</v>
      </c>
      <c r="W10" s="22">
        <v>8</v>
      </c>
      <c r="X10" s="22">
        <v>9</v>
      </c>
      <c r="Y10" s="22">
        <v>10</v>
      </c>
      <c r="Z10" s="22">
        <v>11</v>
      </c>
      <c r="AA10" s="22">
        <v>12</v>
      </c>
      <c r="AC10" s="38" t="s">
        <v>71</v>
      </c>
      <c r="AE10" s="38" t="s">
        <v>71</v>
      </c>
      <c r="AG10" s="38" t="s">
        <v>71</v>
      </c>
      <c r="AH10" s="23"/>
      <c r="AI10" s="50" t="s">
        <v>71</v>
      </c>
      <c r="AJ10" s="51"/>
      <c r="AL10" s="52"/>
      <c r="AN10" s="46"/>
      <c r="AP10" s="46"/>
      <c r="AR10" s="43" t="s">
        <v>91</v>
      </c>
    </row>
    <row r="11" spans="2:48" ht="12" customHeight="1" x14ac:dyDescent="0.15">
      <c r="B11" s="16">
        <v>6</v>
      </c>
      <c r="C11" s="20">
        <f>COUNTIFS('Al Bundy'!$G$5:$G$14971,"Male",'Al Bundy'!$H$5:$H$14971,'Tasks 1,2 - Failed'!$B11,'Al Bundy'!$M$5:$M$14971,"2015",'Al Bundy'!$N$5:$N$14971,'Tasks 1,2 - Failed'!C$10,'Al Bundy'!$D$5:$D$14971,"United States")</f>
        <v>0</v>
      </c>
      <c r="D11" s="20">
        <f>COUNTIFS('Al Bundy'!$G$5:$G$14971,"Male",'Al Bundy'!$H$5:$H$14971,'Tasks 1,2 - Failed'!$B11,'Al Bundy'!$M$5:$M$14971,"2015",'Al Bundy'!$N$5:$N$14971,'Tasks 1,2 - Failed'!D$10,'Al Bundy'!$D$5:$D$14971,"United States")</f>
        <v>0</v>
      </c>
      <c r="E11" s="20">
        <f>COUNTIFS('Al Bundy'!$G$5:$G$14971,"Male",'Al Bundy'!$H$5:$H$14971,'Tasks 1,2 - Failed'!$B11,'Al Bundy'!$M$5:$M$14971,"2015",'Al Bundy'!$N$5:$N$14971,'Tasks 1,2 - Failed'!E$10,'Al Bundy'!$D$5:$D$14971,"United States")</f>
        <v>0</v>
      </c>
      <c r="F11" s="20">
        <f>COUNTIFS('Al Bundy'!$G$5:$G$14971,"Male",'Al Bundy'!$H$5:$H$14971,'Tasks 1,2 - Failed'!$B11,'Al Bundy'!$M$5:$M$14971,"2015",'Al Bundy'!$N$5:$N$14971,'Tasks 1,2 - Failed'!F$10,'Al Bundy'!$D$5:$D$14971,"United States")</f>
        <v>0</v>
      </c>
      <c r="G11" s="20">
        <f>COUNTIFS('Al Bundy'!$G$5:$G$14971,"Male",'Al Bundy'!$H$5:$H$14971,'Tasks 1,2 - Failed'!$B11,'Al Bundy'!$M$5:$M$14971,"2015",'Al Bundy'!$N$5:$N$14971,'Tasks 1,2 - Failed'!G$10,'Al Bundy'!$D$5:$D$14971,"United States")</f>
        <v>3</v>
      </c>
      <c r="H11" s="20">
        <f>COUNTIFS('Al Bundy'!$G$5:$G$14971,"Male",'Al Bundy'!$H$5:$H$14971,'Tasks 1,2 - Failed'!$B11,'Al Bundy'!$M$5:$M$14971,"2015",'Al Bundy'!$N$5:$N$14971,'Tasks 1,2 - Failed'!H$10,'Al Bundy'!$D$5:$D$14971,"United States")</f>
        <v>1</v>
      </c>
      <c r="I11" s="20">
        <f>COUNTIFS('Al Bundy'!$G$5:$G$14971,"Male",'Al Bundy'!$H$5:$H$14971,'Tasks 1,2 - Failed'!$B11,'Al Bundy'!$M$5:$M$14971,"2015",'Al Bundy'!$N$5:$N$14971,'Tasks 1,2 - Failed'!I$10,'Al Bundy'!$D$5:$D$14971,"United States")</f>
        <v>1</v>
      </c>
      <c r="J11" s="20">
        <f>COUNTIFS('Al Bundy'!$G$5:$G$14971,"Male",'Al Bundy'!$H$5:$H$14971,'Tasks 1,2 - Failed'!$B11,'Al Bundy'!$M$5:$M$14971,"2015",'Al Bundy'!$N$5:$N$14971,'Tasks 1,2 - Failed'!J$10,'Al Bundy'!$D$5:$D$14971,"United States")</f>
        <v>3</v>
      </c>
      <c r="K11" s="20">
        <f>COUNTIFS('Al Bundy'!$G$5:$G$14971,"Male",'Al Bundy'!$H$5:$H$14971,'Tasks 1,2 - Failed'!$B11,'Al Bundy'!$M$5:$M$14971,"2015",'Al Bundy'!$N$5:$N$14971,'Tasks 1,2 - Failed'!K$10,'Al Bundy'!$D$5:$D$14971,"United States")</f>
        <v>5</v>
      </c>
      <c r="L11" s="20">
        <f>COUNTIFS('Al Bundy'!$G$5:$G$14971,"Male",'Al Bundy'!$H$5:$H$14971,'Tasks 1,2 - Failed'!$B11,'Al Bundy'!$M$5:$M$14971,"2015",'Al Bundy'!$N$5:$N$14971,'Tasks 1,2 - Failed'!L$10,'Al Bundy'!$D$5:$D$14971,"United States")</f>
        <v>4</v>
      </c>
      <c r="M11" s="20">
        <f>COUNTIFS('Al Bundy'!$G$5:$G$14971,"Male",'Al Bundy'!$H$5:$H$14971,'Tasks 1,2 - Failed'!$B11,'Al Bundy'!$M$5:$M$14971,"2015",'Al Bundy'!$N$5:$N$14971,'Tasks 1,2 - Failed'!M$10,'Al Bundy'!$D$5:$D$14971,"United States")</f>
        <v>0</v>
      </c>
      <c r="N11" s="20">
        <f>COUNTIFS('Al Bundy'!$G$5:$G$14971,"Male",'Al Bundy'!$H$5:$H$14971,'Tasks 1,2 - Failed'!$B11,'Al Bundy'!$M$5:$M$14971,"2015",'Al Bundy'!$N$5:$N$14971,'Tasks 1,2 - Failed'!N$10,'Al Bundy'!$D$5:$D$14971,"United States")</f>
        <v>0</v>
      </c>
      <c r="P11" s="20">
        <f>COUNTIFS('Al Bundy'!$G$5:$G$14971,"Male",'Al Bundy'!$H$5:$H$14971,'Tasks 1,2 - Failed'!$B11,'Al Bundy'!$M$5:$M$14971,"2016",'Al Bundy'!$N$5:$N$14971,'Tasks 1,2 - Failed'!P$10,'Al Bundy'!$D$5:$D$14971,"United States")</f>
        <v>4</v>
      </c>
      <c r="Q11" s="20">
        <f>COUNTIFS('Al Bundy'!$G$5:$G$14971,"Male",'Al Bundy'!$H$5:$H$14971,'Tasks 1,2 - Failed'!$B11,'Al Bundy'!$M$5:$M$14971,"2016",'Al Bundy'!$N$5:$N$14971,'Tasks 1,2 - Failed'!Q$10,'Al Bundy'!$D$5:$D$14971,"United States")</f>
        <v>1</v>
      </c>
      <c r="R11" s="20">
        <f>COUNTIFS('Al Bundy'!$G$5:$G$14971,"Male",'Al Bundy'!$H$5:$H$14971,'Tasks 1,2 - Failed'!$B11,'Al Bundy'!$M$5:$M$14971,"2016",'Al Bundy'!$N$5:$N$14971,'Tasks 1,2 - Failed'!R$10,'Al Bundy'!$D$5:$D$14971,"United States")</f>
        <v>3</v>
      </c>
      <c r="S11" s="20">
        <f>COUNTIFS('Al Bundy'!$G$5:$G$14971,"Male",'Al Bundy'!$H$5:$H$14971,'Tasks 1,2 - Failed'!$B11,'Al Bundy'!$M$5:$M$14971,"2016",'Al Bundy'!$N$5:$N$14971,'Tasks 1,2 - Failed'!S$10,'Al Bundy'!$D$5:$D$14971,"United States")</f>
        <v>1</v>
      </c>
      <c r="T11" s="20">
        <f>COUNTIFS('Al Bundy'!$G$5:$G$14971,"Male",'Al Bundy'!$H$5:$H$14971,'Tasks 1,2 - Failed'!$B11,'Al Bundy'!$M$5:$M$14971,"2016",'Al Bundy'!$N$5:$N$14971,'Tasks 1,2 - Failed'!T$10,'Al Bundy'!$D$5:$D$14971,"United States")</f>
        <v>3</v>
      </c>
      <c r="U11" s="20">
        <f>COUNTIFS('Al Bundy'!$G$5:$G$14971,"Male",'Al Bundy'!$H$5:$H$14971,'Tasks 1,2 - Failed'!$B11,'Al Bundy'!$M$5:$M$14971,"2016",'Al Bundy'!$N$5:$N$14971,'Tasks 1,2 - Failed'!U$10,'Al Bundy'!$D$5:$D$14971,"United States")</f>
        <v>3</v>
      </c>
      <c r="V11" s="20">
        <f>COUNTIFS('Al Bundy'!$G$5:$G$14971,"Male",'Al Bundy'!$H$5:$H$14971,'Tasks 1,2 - Failed'!$B11,'Al Bundy'!$M$5:$M$14971,"2016",'Al Bundy'!$N$5:$N$14971,'Tasks 1,2 - Failed'!V$10,'Al Bundy'!$D$5:$D$14971,"United States")</f>
        <v>3</v>
      </c>
      <c r="W11" s="20">
        <f>COUNTIFS('Al Bundy'!$G$5:$G$14971,"Male",'Al Bundy'!$H$5:$H$14971,'Tasks 1,2 - Failed'!$B11,'Al Bundy'!$M$5:$M$14971,"2016",'Al Bundy'!$N$5:$N$14971,'Tasks 1,2 - Failed'!W$10,'Al Bundy'!$D$5:$D$14971,"United States")</f>
        <v>4</v>
      </c>
      <c r="X11" s="20">
        <f>COUNTIFS('Al Bundy'!$G$5:$G$14971,"Male",'Al Bundy'!$H$5:$H$14971,'Tasks 1,2 - Failed'!$B11,'Al Bundy'!$M$5:$M$14971,"2016",'Al Bundy'!$N$5:$N$14971,'Tasks 1,2 - Failed'!X$10,'Al Bundy'!$D$5:$D$14971,"United States")</f>
        <v>3</v>
      </c>
      <c r="Y11" s="20">
        <f>COUNTIFS('Al Bundy'!$G$5:$G$14971,"Male",'Al Bundy'!$H$5:$H$14971,'Tasks 1,2 - Failed'!$B11,'Al Bundy'!$M$5:$M$14971,"2016",'Al Bundy'!$N$5:$N$14971,'Tasks 1,2 - Failed'!Y$10,'Al Bundy'!$D$5:$D$14971,"United States")</f>
        <v>7</v>
      </c>
      <c r="Z11" s="20">
        <f>COUNTIFS('Al Bundy'!$G$5:$G$14971,"Male",'Al Bundy'!$H$5:$H$14971,'Tasks 1,2 - Failed'!$B11,'Al Bundy'!$M$5:$M$14971,"2016",'Al Bundy'!$N$5:$N$14971,'Tasks 1,2 - Failed'!Z$10,'Al Bundy'!$D$5:$D$14971,"United States")</f>
        <v>3</v>
      </c>
      <c r="AA11" s="20">
        <f>COUNTIFS('Al Bundy'!$G$5:$G$14971,"Male",'Al Bundy'!$H$5:$H$14971,'Tasks 1,2 - Failed'!$B11,'Al Bundy'!$M$5:$M$14971,"2016",'Al Bundy'!$N$5:$N$14971,'Tasks 1,2 - Failed'!AA$10,'Al Bundy'!$D$5:$D$14971,"United States")</f>
        <v>0</v>
      </c>
      <c r="AC11" s="6">
        <f>AVERAGE(C11:N11)-AVERAGE(P11:AA11)</f>
        <v>-1.4999999999999998</v>
      </c>
      <c r="AE11" s="6">
        <f>AE36/SQRT(12)</f>
        <v>0.48461168459755993</v>
      </c>
      <c r="AG11" s="6">
        <f>AE11*$AJ$32</f>
        <v>1.0666303177992293</v>
      </c>
      <c r="AH11" s="23"/>
      <c r="AI11" s="6">
        <f>AC11-AG11</f>
        <v>-2.5666303177992291</v>
      </c>
      <c r="AJ11" s="26">
        <f>AC11+AG11</f>
        <v>-0.43336968220077043</v>
      </c>
      <c r="AL11" s="40" t="e">
        <f>MROUND(AJ11,1)</f>
        <v>#NUM!</v>
      </c>
      <c r="AN11" s="44">
        <f>ROUNDUP(AJ11,1)</f>
        <v>-0.5</v>
      </c>
      <c r="AP11" s="44"/>
      <c r="AR11" s="44"/>
      <c r="AV11" s="6"/>
    </row>
    <row r="12" spans="2:48" x14ac:dyDescent="0.15">
      <c r="B12" s="16">
        <v>6.5</v>
      </c>
      <c r="C12" s="20">
        <f>COUNTIFS('Al Bundy'!$G$5:$G$14971,"Male",'Al Bundy'!$H$5:$H$14971,'Tasks 1,2 - Failed'!$B12,'Al Bundy'!$M$5:$M$14971,"2015",'Al Bundy'!$N$5:$N$14971,'Tasks 1,2 - Failed'!C$10,'Al Bundy'!$D$5:$D$14971,"United States")</f>
        <v>4</v>
      </c>
      <c r="D12" s="20">
        <f>COUNTIFS('Al Bundy'!$G$5:$G$14971,"Male",'Al Bundy'!$H$5:$H$14971,'Tasks 1,2 - Failed'!$B12,'Al Bundy'!$M$5:$M$14971,"2015",'Al Bundy'!$N$5:$N$14971,'Tasks 1,2 - Failed'!D$10,'Al Bundy'!$D$5:$D$14971,"United States")</f>
        <v>1</v>
      </c>
      <c r="E12" s="20">
        <f>COUNTIFS('Al Bundy'!$G$5:$G$14971,"Male",'Al Bundy'!$H$5:$H$14971,'Tasks 1,2 - Failed'!$B12,'Al Bundy'!$M$5:$M$14971,"2015",'Al Bundy'!$N$5:$N$14971,'Tasks 1,2 - Failed'!E$10,'Al Bundy'!$D$5:$D$14971,"United States")</f>
        <v>0</v>
      </c>
      <c r="F12" s="20">
        <f>COUNTIFS('Al Bundy'!$G$5:$G$14971,"Male",'Al Bundy'!$H$5:$H$14971,'Tasks 1,2 - Failed'!$B12,'Al Bundy'!$M$5:$M$14971,"2015",'Al Bundy'!$N$5:$N$14971,'Tasks 1,2 - Failed'!F$10,'Al Bundy'!$D$5:$D$14971,"United States")</f>
        <v>1</v>
      </c>
      <c r="G12" s="20">
        <f>COUNTIFS('Al Bundy'!$G$5:$G$14971,"Male",'Al Bundy'!$H$5:$H$14971,'Tasks 1,2 - Failed'!$B12,'Al Bundy'!$M$5:$M$14971,"2015",'Al Bundy'!$N$5:$N$14971,'Tasks 1,2 - Failed'!G$10,'Al Bundy'!$D$5:$D$14971,"United States")</f>
        <v>0</v>
      </c>
      <c r="H12" s="20">
        <f>COUNTIFS('Al Bundy'!$G$5:$G$14971,"Male",'Al Bundy'!$H$5:$H$14971,'Tasks 1,2 - Failed'!$B12,'Al Bundy'!$M$5:$M$14971,"2015",'Al Bundy'!$N$5:$N$14971,'Tasks 1,2 - Failed'!H$10,'Al Bundy'!$D$5:$D$14971,"United States")</f>
        <v>0</v>
      </c>
      <c r="I12" s="20">
        <f>COUNTIFS('Al Bundy'!$G$5:$G$14971,"Male",'Al Bundy'!$H$5:$H$14971,'Tasks 1,2 - Failed'!$B12,'Al Bundy'!$M$5:$M$14971,"2015",'Al Bundy'!$N$5:$N$14971,'Tasks 1,2 - Failed'!I$10,'Al Bundy'!$D$5:$D$14971,"United States")</f>
        <v>2</v>
      </c>
      <c r="J12" s="20">
        <f>COUNTIFS('Al Bundy'!$G$5:$G$14971,"Male",'Al Bundy'!$H$5:$H$14971,'Tasks 1,2 - Failed'!$B12,'Al Bundy'!$M$5:$M$14971,"2015",'Al Bundy'!$N$5:$N$14971,'Tasks 1,2 - Failed'!J$10,'Al Bundy'!$D$5:$D$14971,"United States")</f>
        <v>3</v>
      </c>
      <c r="K12" s="20">
        <f>COUNTIFS('Al Bundy'!$G$5:$G$14971,"Male",'Al Bundy'!$H$5:$H$14971,'Tasks 1,2 - Failed'!$B12,'Al Bundy'!$M$5:$M$14971,"2015",'Al Bundy'!$N$5:$N$14971,'Tasks 1,2 - Failed'!K$10,'Al Bundy'!$D$5:$D$14971,"United States")</f>
        <v>0</v>
      </c>
      <c r="L12" s="20">
        <f>COUNTIFS('Al Bundy'!$G$5:$G$14971,"Male",'Al Bundy'!$H$5:$H$14971,'Tasks 1,2 - Failed'!$B12,'Al Bundy'!$M$5:$M$14971,"2015",'Al Bundy'!$N$5:$N$14971,'Tasks 1,2 - Failed'!L$10,'Al Bundy'!$D$5:$D$14971,"United States")</f>
        <v>1</v>
      </c>
      <c r="M12" s="20">
        <f>COUNTIFS('Al Bundy'!$G$5:$G$14971,"Male",'Al Bundy'!$H$5:$H$14971,'Tasks 1,2 - Failed'!$B12,'Al Bundy'!$M$5:$M$14971,"2015",'Al Bundy'!$N$5:$N$14971,'Tasks 1,2 - Failed'!M$10,'Al Bundy'!$D$5:$D$14971,"United States")</f>
        <v>3</v>
      </c>
      <c r="N12" s="20">
        <f>COUNTIFS('Al Bundy'!$G$5:$G$14971,"Male",'Al Bundy'!$H$5:$H$14971,'Tasks 1,2 - Failed'!$B12,'Al Bundy'!$M$5:$M$14971,"2015",'Al Bundy'!$N$5:$N$14971,'Tasks 1,2 - Failed'!N$10,'Al Bundy'!$D$5:$D$14971,"United States")</f>
        <v>3</v>
      </c>
      <c r="P12" s="20">
        <f>COUNTIFS('Al Bundy'!$G$5:$G$14971,"Male",'Al Bundy'!$H$5:$H$14971,'Tasks 1,2 - Failed'!$B12,'Al Bundy'!$M$5:$M$14971,"2016",'Al Bundy'!$N$5:$N$14971,'Tasks 1,2 - Failed'!P$10,'Al Bundy'!$D$5:$D$14971,"United States")</f>
        <v>3</v>
      </c>
      <c r="Q12" s="20">
        <f>COUNTIFS('Al Bundy'!$G$5:$G$14971,"Male",'Al Bundy'!$H$5:$H$14971,'Tasks 1,2 - Failed'!$B12,'Al Bundy'!$M$5:$M$14971,"2016",'Al Bundy'!$N$5:$N$14971,'Tasks 1,2 - Failed'!Q$10,'Al Bundy'!$D$5:$D$14971,"United States")</f>
        <v>2</v>
      </c>
      <c r="R12" s="20">
        <f>COUNTIFS('Al Bundy'!$G$5:$G$14971,"Male",'Al Bundy'!$H$5:$H$14971,'Tasks 1,2 - Failed'!$B12,'Al Bundy'!$M$5:$M$14971,"2016",'Al Bundy'!$N$5:$N$14971,'Tasks 1,2 - Failed'!R$10,'Al Bundy'!$D$5:$D$14971,"United States")</f>
        <v>0</v>
      </c>
      <c r="S12" s="20">
        <f>COUNTIFS('Al Bundy'!$G$5:$G$14971,"Male",'Al Bundy'!$H$5:$H$14971,'Tasks 1,2 - Failed'!$B12,'Al Bundy'!$M$5:$M$14971,"2016",'Al Bundy'!$N$5:$N$14971,'Tasks 1,2 - Failed'!S$10,'Al Bundy'!$D$5:$D$14971,"United States")</f>
        <v>1</v>
      </c>
      <c r="T12" s="20">
        <f>COUNTIFS('Al Bundy'!$G$5:$G$14971,"Male",'Al Bundy'!$H$5:$H$14971,'Tasks 1,2 - Failed'!$B12,'Al Bundy'!$M$5:$M$14971,"2016",'Al Bundy'!$N$5:$N$14971,'Tasks 1,2 - Failed'!T$10,'Al Bundy'!$D$5:$D$14971,"United States")</f>
        <v>0</v>
      </c>
      <c r="U12" s="20">
        <f>COUNTIFS('Al Bundy'!$G$5:$G$14971,"Male",'Al Bundy'!$H$5:$H$14971,'Tasks 1,2 - Failed'!$B12,'Al Bundy'!$M$5:$M$14971,"2016",'Al Bundy'!$N$5:$N$14971,'Tasks 1,2 - Failed'!U$10,'Al Bundy'!$D$5:$D$14971,"United States")</f>
        <v>0</v>
      </c>
      <c r="V12" s="20">
        <f>COUNTIFS('Al Bundy'!$G$5:$G$14971,"Male",'Al Bundy'!$H$5:$H$14971,'Tasks 1,2 - Failed'!$B12,'Al Bundy'!$M$5:$M$14971,"2016",'Al Bundy'!$N$5:$N$14971,'Tasks 1,2 - Failed'!V$10,'Al Bundy'!$D$5:$D$14971,"United States")</f>
        <v>1</v>
      </c>
      <c r="W12" s="20">
        <f>COUNTIFS('Al Bundy'!$G$5:$G$14971,"Male",'Al Bundy'!$H$5:$H$14971,'Tasks 1,2 - Failed'!$B12,'Al Bundy'!$M$5:$M$14971,"2016",'Al Bundy'!$N$5:$N$14971,'Tasks 1,2 - Failed'!W$10,'Al Bundy'!$D$5:$D$14971,"United States")</f>
        <v>7</v>
      </c>
      <c r="X12" s="20">
        <f>COUNTIFS('Al Bundy'!$G$5:$G$14971,"Male",'Al Bundy'!$H$5:$H$14971,'Tasks 1,2 - Failed'!$B12,'Al Bundy'!$M$5:$M$14971,"2016",'Al Bundy'!$N$5:$N$14971,'Tasks 1,2 - Failed'!X$10,'Al Bundy'!$D$5:$D$14971,"United States")</f>
        <v>2</v>
      </c>
      <c r="Y12" s="20">
        <f>COUNTIFS('Al Bundy'!$G$5:$G$14971,"Male",'Al Bundy'!$H$5:$H$14971,'Tasks 1,2 - Failed'!$B12,'Al Bundy'!$M$5:$M$14971,"2016",'Al Bundy'!$N$5:$N$14971,'Tasks 1,2 - Failed'!Y$10,'Al Bundy'!$D$5:$D$14971,"United States")</f>
        <v>1</v>
      </c>
      <c r="Z12" s="20">
        <f>COUNTIFS('Al Bundy'!$G$5:$G$14971,"Male",'Al Bundy'!$H$5:$H$14971,'Tasks 1,2 - Failed'!$B12,'Al Bundy'!$M$5:$M$14971,"2016",'Al Bundy'!$N$5:$N$14971,'Tasks 1,2 - Failed'!Z$10,'Al Bundy'!$D$5:$D$14971,"United States")</f>
        <v>2</v>
      </c>
      <c r="AA12" s="20">
        <f>COUNTIFS('Al Bundy'!$G$5:$G$14971,"Male",'Al Bundy'!$H$5:$H$14971,'Tasks 1,2 - Failed'!$B12,'Al Bundy'!$M$5:$M$14971,"2016",'Al Bundy'!$N$5:$N$14971,'Tasks 1,2 - Failed'!AA$10,'Al Bundy'!$D$5:$D$14971,"United States")</f>
        <v>1</v>
      </c>
      <c r="AC12" s="6">
        <f t="shared" ref="AC12:AC27" si="0">AVERAGE(C12:N12)-AVERAGE(P12:AA12)</f>
        <v>-0.16666666666666674</v>
      </c>
      <c r="AE12" s="6">
        <f t="shared" ref="AE12:AE27" si="1">AE37/SQRT(12)</f>
        <v>0.45781651302236753</v>
      </c>
      <c r="AG12" s="6">
        <f t="shared" ref="AG12:AG27" si="2">AE12*$AJ$32</f>
        <v>1.007654145162231</v>
      </c>
      <c r="AH12" s="23"/>
      <c r="AI12" s="6">
        <f t="shared" ref="AI12:AI27" si="3">AC12-AG12</f>
        <v>-1.1743208118288977</v>
      </c>
      <c r="AJ12" s="26">
        <f t="shared" ref="AJ12:AJ27" si="4">AC12+AG12</f>
        <v>0.84098747849556421</v>
      </c>
      <c r="AL12" s="40">
        <f t="shared" ref="AL12:AL27" si="5">MROUND(AJ12,1)</f>
        <v>1</v>
      </c>
      <c r="AN12" s="44">
        <f t="shared" ref="AN12:AN27" si="6">ROUNDUP(AJ12,1)</f>
        <v>0.9</v>
      </c>
      <c r="AP12" s="44"/>
      <c r="AR12" s="44"/>
    </row>
    <row r="13" spans="2:48" x14ac:dyDescent="0.15">
      <c r="B13" s="16">
        <v>7</v>
      </c>
      <c r="C13" s="20">
        <f>COUNTIFS('Al Bundy'!$G$5:$G$14971,"Male",'Al Bundy'!$H$5:$H$14971,'Tasks 1,2 - Failed'!$B13,'Al Bundy'!$M$5:$M$14971,"2015",'Al Bundy'!$N$5:$N$14971,'Tasks 1,2 - Failed'!C$10,'Al Bundy'!$D$5:$D$14971,"United States")</f>
        <v>0</v>
      </c>
      <c r="D13" s="20">
        <f>COUNTIFS('Al Bundy'!$G$5:$G$14971,"Male",'Al Bundy'!$H$5:$H$14971,'Tasks 1,2 - Failed'!$B13,'Al Bundy'!$M$5:$M$14971,"2015",'Al Bundy'!$N$5:$N$14971,'Tasks 1,2 - Failed'!D$10,'Al Bundy'!$D$5:$D$14971,"United States")</f>
        <v>0</v>
      </c>
      <c r="E13" s="20">
        <f>COUNTIFS('Al Bundy'!$G$5:$G$14971,"Male",'Al Bundy'!$H$5:$H$14971,'Tasks 1,2 - Failed'!$B13,'Al Bundy'!$M$5:$M$14971,"2015",'Al Bundy'!$N$5:$N$14971,'Tasks 1,2 - Failed'!E$10,'Al Bundy'!$D$5:$D$14971,"United States")</f>
        <v>0</v>
      </c>
      <c r="F13" s="20">
        <f>COUNTIFS('Al Bundy'!$G$5:$G$14971,"Male",'Al Bundy'!$H$5:$H$14971,'Tasks 1,2 - Failed'!$B13,'Al Bundy'!$M$5:$M$14971,"2015",'Al Bundy'!$N$5:$N$14971,'Tasks 1,2 - Failed'!F$10,'Al Bundy'!$D$5:$D$14971,"United States")</f>
        <v>0</v>
      </c>
      <c r="G13" s="20">
        <f>COUNTIFS('Al Bundy'!$G$5:$G$14971,"Male",'Al Bundy'!$H$5:$H$14971,'Tasks 1,2 - Failed'!$B13,'Al Bundy'!$M$5:$M$14971,"2015",'Al Bundy'!$N$5:$N$14971,'Tasks 1,2 - Failed'!G$10,'Al Bundy'!$D$5:$D$14971,"United States")</f>
        <v>1</v>
      </c>
      <c r="H13" s="20">
        <f>COUNTIFS('Al Bundy'!$G$5:$G$14971,"Male",'Al Bundy'!$H$5:$H$14971,'Tasks 1,2 - Failed'!$B13,'Al Bundy'!$M$5:$M$14971,"2015",'Al Bundy'!$N$5:$N$14971,'Tasks 1,2 - Failed'!H$10,'Al Bundy'!$D$5:$D$14971,"United States")</f>
        <v>2</v>
      </c>
      <c r="I13" s="20">
        <f>COUNTIFS('Al Bundy'!$G$5:$G$14971,"Male",'Al Bundy'!$H$5:$H$14971,'Tasks 1,2 - Failed'!$B13,'Al Bundy'!$M$5:$M$14971,"2015",'Al Bundy'!$N$5:$N$14971,'Tasks 1,2 - Failed'!I$10,'Al Bundy'!$D$5:$D$14971,"United States")</f>
        <v>1</v>
      </c>
      <c r="J13" s="20">
        <f>COUNTIFS('Al Bundy'!$G$5:$G$14971,"Male",'Al Bundy'!$H$5:$H$14971,'Tasks 1,2 - Failed'!$B13,'Al Bundy'!$M$5:$M$14971,"2015",'Al Bundy'!$N$5:$N$14971,'Tasks 1,2 - Failed'!J$10,'Al Bundy'!$D$5:$D$14971,"United States")</f>
        <v>0</v>
      </c>
      <c r="K13" s="20">
        <f>COUNTIFS('Al Bundy'!$G$5:$G$14971,"Male",'Al Bundy'!$H$5:$H$14971,'Tasks 1,2 - Failed'!$B13,'Al Bundy'!$M$5:$M$14971,"2015",'Al Bundy'!$N$5:$N$14971,'Tasks 1,2 - Failed'!K$10,'Al Bundy'!$D$5:$D$14971,"United States")</f>
        <v>1</v>
      </c>
      <c r="L13" s="20">
        <f>COUNTIFS('Al Bundy'!$G$5:$G$14971,"Male",'Al Bundy'!$H$5:$H$14971,'Tasks 1,2 - Failed'!$B13,'Al Bundy'!$M$5:$M$14971,"2015",'Al Bundy'!$N$5:$N$14971,'Tasks 1,2 - Failed'!L$10,'Al Bundy'!$D$5:$D$14971,"United States")</f>
        <v>2</v>
      </c>
      <c r="M13" s="20">
        <f>COUNTIFS('Al Bundy'!$G$5:$G$14971,"Male",'Al Bundy'!$H$5:$H$14971,'Tasks 1,2 - Failed'!$B13,'Al Bundy'!$M$5:$M$14971,"2015",'Al Bundy'!$N$5:$N$14971,'Tasks 1,2 - Failed'!M$10,'Al Bundy'!$D$5:$D$14971,"United States")</f>
        <v>2</v>
      </c>
      <c r="N13" s="20">
        <f>COUNTIFS('Al Bundy'!$G$5:$G$14971,"Male",'Al Bundy'!$H$5:$H$14971,'Tasks 1,2 - Failed'!$B13,'Al Bundy'!$M$5:$M$14971,"2015",'Al Bundy'!$N$5:$N$14971,'Tasks 1,2 - Failed'!N$10,'Al Bundy'!$D$5:$D$14971,"United States")</f>
        <v>3</v>
      </c>
      <c r="P13" s="20">
        <f>COUNTIFS('Al Bundy'!$G$5:$G$14971,"Male",'Al Bundy'!$H$5:$H$14971,'Tasks 1,2 - Failed'!$B13,'Al Bundy'!$M$5:$M$14971,"2016",'Al Bundy'!$N$5:$N$14971,'Tasks 1,2 - Failed'!P$10,'Al Bundy'!$D$5:$D$14971,"United States")</f>
        <v>0</v>
      </c>
      <c r="Q13" s="20">
        <f>COUNTIFS('Al Bundy'!$G$5:$G$14971,"Male",'Al Bundy'!$H$5:$H$14971,'Tasks 1,2 - Failed'!$B13,'Al Bundy'!$M$5:$M$14971,"2016",'Al Bundy'!$N$5:$N$14971,'Tasks 1,2 - Failed'!Q$10,'Al Bundy'!$D$5:$D$14971,"United States")</f>
        <v>0</v>
      </c>
      <c r="R13" s="20">
        <f>COUNTIFS('Al Bundy'!$G$5:$G$14971,"Male",'Al Bundy'!$H$5:$H$14971,'Tasks 1,2 - Failed'!$B13,'Al Bundy'!$M$5:$M$14971,"2016",'Al Bundy'!$N$5:$N$14971,'Tasks 1,2 - Failed'!R$10,'Al Bundy'!$D$5:$D$14971,"United States")</f>
        <v>1</v>
      </c>
      <c r="S13" s="20">
        <f>COUNTIFS('Al Bundy'!$G$5:$G$14971,"Male",'Al Bundy'!$H$5:$H$14971,'Tasks 1,2 - Failed'!$B13,'Al Bundy'!$M$5:$M$14971,"2016",'Al Bundy'!$N$5:$N$14971,'Tasks 1,2 - Failed'!S$10,'Al Bundy'!$D$5:$D$14971,"United States")</f>
        <v>0</v>
      </c>
      <c r="T13" s="20">
        <f>COUNTIFS('Al Bundy'!$G$5:$G$14971,"Male",'Al Bundy'!$H$5:$H$14971,'Tasks 1,2 - Failed'!$B13,'Al Bundy'!$M$5:$M$14971,"2016",'Al Bundy'!$N$5:$N$14971,'Tasks 1,2 - Failed'!T$10,'Al Bundy'!$D$5:$D$14971,"United States")</f>
        <v>6</v>
      </c>
      <c r="U13" s="20">
        <f>COUNTIFS('Al Bundy'!$G$5:$G$14971,"Male",'Al Bundy'!$H$5:$H$14971,'Tasks 1,2 - Failed'!$B13,'Al Bundy'!$M$5:$M$14971,"2016",'Al Bundy'!$N$5:$N$14971,'Tasks 1,2 - Failed'!U$10,'Al Bundy'!$D$5:$D$14971,"United States")</f>
        <v>4</v>
      </c>
      <c r="V13" s="20">
        <f>COUNTIFS('Al Bundy'!$G$5:$G$14971,"Male",'Al Bundy'!$H$5:$H$14971,'Tasks 1,2 - Failed'!$B13,'Al Bundy'!$M$5:$M$14971,"2016",'Al Bundy'!$N$5:$N$14971,'Tasks 1,2 - Failed'!V$10,'Al Bundy'!$D$5:$D$14971,"United States")</f>
        <v>4</v>
      </c>
      <c r="W13" s="20">
        <f>COUNTIFS('Al Bundy'!$G$5:$G$14971,"Male",'Al Bundy'!$H$5:$H$14971,'Tasks 1,2 - Failed'!$B13,'Al Bundy'!$M$5:$M$14971,"2016",'Al Bundy'!$N$5:$N$14971,'Tasks 1,2 - Failed'!W$10,'Al Bundy'!$D$5:$D$14971,"United States")</f>
        <v>2</v>
      </c>
      <c r="X13" s="20">
        <f>COUNTIFS('Al Bundy'!$G$5:$G$14971,"Male",'Al Bundy'!$H$5:$H$14971,'Tasks 1,2 - Failed'!$B13,'Al Bundy'!$M$5:$M$14971,"2016",'Al Bundy'!$N$5:$N$14971,'Tasks 1,2 - Failed'!X$10,'Al Bundy'!$D$5:$D$14971,"United States")</f>
        <v>3</v>
      </c>
      <c r="Y13" s="20">
        <f>COUNTIFS('Al Bundy'!$G$5:$G$14971,"Male",'Al Bundy'!$H$5:$H$14971,'Tasks 1,2 - Failed'!$B13,'Al Bundy'!$M$5:$M$14971,"2016",'Al Bundy'!$N$5:$N$14971,'Tasks 1,2 - Failed'!Y$10,'Al Bundy'!$D$5:$D$14971,"United States")</f>
        <v>0</v>
      </c>
      <c r="Z13" s="20">
        <f>COUNTIFS('Al Bundy'!$G$5:$G$14971,"Male",'Al Bundy'!$H$5:$H$14971,'Tasks 1,2 - Failed'!$B13,'Al Bundy'!$M$5:$M$14971,"2016",'Al Bundy'!$N$5:$N$14971,'Tasks 1,2 - Failed'!Z$10,'Al Bundy'!$D$5:$D$14971,"United States")</f>
        <v>0</v>
      </c>
      <c r="AA13" s="20">
        <f>COUNTIFS('Al Bundy'!$G$5:$G$14971,"Male",'Al Bundy'!$H$5:$H$14971,'Tasks 1,2 - Failed'!$B13,'Al Bundy'!$M$5:$M$14971,"2016",'Al Bundy'!$N$5:$N$14971,'Tasks 1,2 - Failed'!AA$10,'Al Bundy'!$D$5:$D$14971,"United States")</f>
        <v>0</v>
      </c>
      <c r="AC13" s="6">
        <f t="shared" si="0"/>
        <v>-0.66666666666666674</v>
      </c>
      <c r="AE13" s="6">
        <f t="shared" si="1"/>
        <v>0.66666666666666663</v>
      </c>
      <c r="AG13" s="6">
        <f t="shared" si="2"/>
        <v>1.4673333333333334</v>
      </c>
      <c r="AH13" s="23"/>
      <c r="AI13" s="6">
        <f t="shared" si="3"/>
        <v>-2.1340000000000003</v>
      </c>
      <c r="AJ13" s="26">
        <f t="shared" si="4"/>
        <v>0.80066666666666664</v>
      </c>
      <c r="AL13" s="40">
        <f t="shared" si="5"/>
        <v>1</v>
      </c>
      <c r="AN13" s="44">
        <f t="shared" si="6"/>
        <v>0.9</v>
      </c>
      <c r="AP13" s="44"/>
      <c r="AR13" s="44"/>
    </row>
    <row r="14" spans="2:48" x14ac:dyDescent="0.15">
      <c r="B14" s="16">
        <v>7.5</v>
      </c>
      <c r="C14" s="20">
        <f>COUNTIFS('Al Bundy'!$G$5:$G$14971,"Male",'Al Bundy'!$H$5:$H$14971,'Tasks 1,2 - Failed'!$B14,'Al Bundy'!$M$5:$M$14971,"2015",'Al Bundy'!$N$5:$N$14971,'Tasks 1,2 - Failed'!C$10,'Al Bundy'!$D$5:$D$14971,"United States")</f>
        <v>0</v>
      </c>
      <c r="D14" s="20">
        <f>COUNTIFS('Al Bundy'!$G$5:$G$14971,"Male",'Al Bundy'!$H$5:$H$14971,'Tasks 1,2 - Failed'!$B14,'Al Bundy'!$M$5:$M$14971,"2015",'Al Bundy'!$N$5:$N$14971,'Tasks 1,2 - Failed'!D$10,'Al Bundy'!$D$5:$D$14971,"United States")</f>
        <v>1</v>
      </c>
      <c r="E14" s="20">
        <f>COUNTIFS('Al Bundy'!$G$5:$G$14971,"Male",'Al Bundy'!$H$5:$H$14971,'Tasks 1,2 - Failed'!$B14,'Al Bundy'!$M$5:$M$14971,"2015",'Al Bundy'!$N$5:$N$14971,'Tasks 1,2 - Failed'!E$10,'Al Bundy'!$D$5:$D$14971,"United States")</f>
        <v>2</v>
      </c>
      <c r="F14" s="20">
        <f>COUNTIFS('Al Bundy'!$G$5:$G$14971,"Male",'Al Bundy'!$H$5:$H$14971,'Tasks 1,2 - Failed'!$B14,'Al Bundy'!$M$5:$M$14971,"2015",'Al Bundy'!$N$5:$N$14971,'Tasks 1,2 - Failed'!F$10,'Al Bundy'!$D$5:$D$14971,"United States")</f>
        <v>1</v>
      </c>
      <c r="G14" s="20">
        <f>COUNTIFS('Al Bundy'!$G$5:$G$14971,"Male",'Al Bundy'!$H$5:$H$14971,'Tasks 1,2 - Failed'!$B14,'Al Bundy'!$M$5:$M$14971,"2015",'Al Bundy'!$N$5:$N$14971,'Tasks 1,2 - Failed'!G$10,'Al Bundy'!$D$5:$D$14971,"United States")</f>
        <v>0</v>
      </c>
      <c r="H14" s="20">
        <f>COUNTIFS('Al Bundy'!$G$5:$G$14971,"Male",'Al Bundy'!$H$5:$H$14971,'Tasks 1,2 - Failed'!$B14,'Al Bundy'!$M$5:$M$14971,"2015",'Al Bundy'!$N$5:$N$14971,'Tasks 1,2 - Failed'!H$10,'Al Bundy'!$D$5:$D$14971,"United States")</f>
        <v>0</v>
      </c>
      <c r="I14" s="20">
        <f>COUNTIFS('Al Bundy'!$G$5:$G$14971,"Male",'Al Bundy'!$H$5:$H$14971,'Tasks 1,2 - Failed'!$B14,'Al Bundy'!$M$5:$M$14971,"2015",'Al Bundy'!$N$5:$N$14971,'Tasks 1,2 - Failed'!I$10,'Al Bundy'!$D$5:$D$14971,"United States")</f>
        <v>3</v>
      </c>
      <c r="J14" s="20">
        <f>COUNTIFS('Al Bundy'!$G$5:$G$14971,"Male",'Al Bundy'!$H$5:$H$14971,'Tasks 1,2 - Failed'!$B14,'Al Bundy'!$M$5:$M$14971,"2015",'Al Bundy'!$N$5:$N$14971,'Tasks 1,2 - Failed'!J$10,'Al Bundy'!$D$5:$D$14971,"United States")</f>
        <v>2</v>
      </c>
      <c r="K14" s="20">
        <f>COUNTIFS('Al Bundy'!$G$5:$G$14971,"Male",'Al Bundy'!$H$5:$H$14971,'Tasks 1,2 - Failed'!$B14,'Al Bundy'!$M$5:$M$14971,"2015",'Al Bundy'!$N$5:$N$14971,'Tasks 1,2 - Failed'!K$10,'Al Bundy'!$D$5:$D$14971,"United States")</f>
        <v>3</v>
      </c>
      <c r="L14" s="20">
        <f>COUNTIFS('Al Bundy'!$G$5:$G$14971,"Male",'Al Bundy'!$H$5:$H$14971,'Tasks 1,2 - Failed'!$B14,'Al Bundy'!$M$5:$M$14971,"2015",'Al Bundy'!$N$5:$N$14971,'Tasks 1,2 - Failed'!L$10,'Al Bundy'!$D$5:$D$14971,"United States")</f>
        <v>2</v>
      </c>
      <c r="M14" s="20">
        <f>COUNTIFS('Al Bundy'!$G$5:$G$14971,"Male",'Al Bundy'!$H$5:$H$14971,'Tasks 1,2 - Failed'!$B14,'Al Bundy'!$M$5:$M$14971,"2015",'Al Bundy'!$N$5:$N$14971,'Tasks 1,2 - Failed'!M$10,'Al Bundy'!$D$5:$D$14971,"United States")</f>
        <v>2</v>
      </c>
      <c r="N14" s="20">
        <f>COUNTIFS('Al Bundy'!$G$5:$G$14971,"Male",'Al Bundy'!$H$5:$H$14971,'Tasks 1,2 - Failed'!$B14,'Al Bundy'!$M$5:$M$14971,"2015",'Al Bundy'!$N$5:$N$14971,'Tasks 1,2 - Failed'!N$10,'Al Bundy'!$D$5:$D$14971,"United States")</f>
        <v>2</v>
      </c>
      <c r="P14" s="20">
        <f>COUNTIFS('Al Bundy'!$G$5:$G$14971,"Male",'Al Bundy'!$H$5:$H$14971,'Tasks 1,2 - Failed'!$B14,'Al Bundy'!$M$5:$M$14971,"2016",'Al Bundy'!$N$5:$N$14971,'Tasks 1,2 - Failed'!P$10,'Al Bundy'!$D$5:$D$14971,"United States")</f>
        <v>3</v>
      </c>
      <c r="Q14" s="20">
        <f>COUNTIFS('Al Bundy'!$G$5:$G$14971,"Male",'Al Bundy'!$H$5:$H$14971,'Tasks 1,2 - Failed'!$B14,'Al Bundy'!$M$5:$M$14971,"2016",'Al Bundy'!$N$5:$N$14971,'Tasks 1,2 - Failed'!Q$10,'Al Bundy'!$D$5:$D$14971,"United States")</f>
        <v>2</v>
      </c>
      <c r="R14" s="20">
        <f>COUNTIFS('Al Bundy'!$G$5:$G$14971,"Male",'Al Bundy'!$H$5:$H$14971,'Tasks 1,2 - Failed'!$B14,'Al Bundy'!$M$5:$M$14971,"2016",'Al Bundy'!$N$5:$N$14971,'Tasks 1,2 - Failed'!R$10,'Al Bundy'!$D$5:$D$14971,"United States")</f>
        <v>3</v>
      </c>
      <c r="S14" s="20">
        <f>COUNTIFS('Al Bundy'!$G$5:$G$14971,"Male",'Al Bundy'!$H$5:$H$14971,'Tasks 1,2 - Failed'!$B14,'Al Bundy'!$M$5:$M$14971,"2016",'Al Bundy'!$N$5:$N$14971,'Tasks 1,2 - Failed'!S$10,'Al Bundy'!$D$5:$D$14971,"United States")</f>
        <v>1</v>
      </c>
      <c r="T14" s="20">
        <f>COUNTIFS('Al Bundy'!$G$5:$G$14971,"Male",'Al Bundy'!$H$5:$H$14971,'Tasks 1,2 - Failed'!$B14,'Al Bundy'!$M$5:$M$14971,"2016",'Al Bundy'!$N$5:$N$14971,'Tasks 1,2 - Failed'!T$10,'Al Bundy'!$D$5:$D$14971,"United States")</f>
        <v>7</v>
      </c>
      <c r="U14" s="20">
        <f>COUNTIFS('Al Bundy'!$G$5:$G$14971,"Male",'Al Bundy'!$H$5:$H$14971,'Tasks 1,2 - Failed'!$B14,'Al Bundy'!$M$5:$M$14971,"2016",'Al Bundy'!$N$5:$N$14971,'Tasks 1,2 - Failed'!U$10,'Al Bundy'!$D$5:$D$14971,"United States")</f>
        <v>0</v>
      </c>
      <c r="V14" s="20">
        <f>COUNTIFS('Al Bundy'!$G$5:$G$14971,"Male",'Al Bundy'!$H$5:$H$14971,'Tasks 1,2 - Failed'!$B14,'Al Bundy'!$M$5:$M$14971,"2016",'Al Bundy'!$N$5:$N$14971,'Tasks 1,2 - Failed'!V$10,'Al Bundy'!$D$5:$D$14971,"United States")</f>
        <v>7</v>
      </c>
      <c r="W14" s="20">
        <f>COUNTIFS('Al Bundy'!$G$5:$G$14971,"Male",'Al Bundy'!$H$5:$H$14971,'Tasks 1,2 - Failed'!$B14,'Al Bundy'!$M$5:$M$14971,"2016",'Al Bundy'!$N$5:$N$14971,'Tasks 1,2 - Failed'!W$10,'Al Bundy'!$D$5:$D$14971,"United States")</f>
        <v>3</v>
      </c>
      <c r="X14" s="20">
        <f>COUNTIFS('Al Bundy'!$G$5:$G$14971,"Male",'Al Bundy'!$H$5:$H$14971,'Tasks 1,2 - Failed'!$B14,'Al Bundy'!$M$5:$M$14971,"2016",'Al Bundy'!$N$5:$N$14971,'Tasks 1,2 - Failed'!X$10,'Al Bundy'!$D$5:$D$14971,"United States")</f>
        <v>4</v>
      </c>
      <c r="Y14" s="20">
        <f>COUNTIFS('Al Bundy'!$G$5:$G$14971,"Male",'Al Bundy'!$H$5:$H$14971,'Tasks 1,2 - Failed'!$B14,'Al Bundy'!$M$5:$M$14971,"2016",'Al Bundy'!$N$5:$N$14971,'Tasks 1,2 - Failed'!Y$10,'Al Bundy'!$D$5:$D$14971,"United States")</f>
        <v>6</v>
      </c>
      <c r="Z14" s="20">
        <f>COUNTIFS('Al Bundy'!$G$5:$G$14971,"Male",'Al Bundy'!$H$5:$H$14971,'Tasks 1,2 - Failed'!$B14,'Al Bundy'!$M$5:$M$14971,"2016",'Al Bundy'!$N$5:$N$14971,'Tasks 1,2 - Failed'!Z$10,'Al Bundy'!$D$5:$D$14971,"United States")</f>
        <v>1</v>
      </c>
      <c r="AA14" s="20">
        <f>COUNTIFS('Al Bundy'!$G$5:$G$14971,"Male",'Al Bundy'!$H$5:$H$14971,'Tasks 1,2 - Failed'!$B14,'Al Bundy'!$M$5:$M$14971,"2016",'Al Bundy'!$N$5:$N$14971,'Tasks 1,2 - Failed'!AA$10,'Al Bundy'!$D$5:$D$14971,"United States")</f>
        <v>1</v>
      </c>
      <c r="AC14" s="6">
        <f t="shared" si="0"/>
        <v>-1.6666666666666665</v>
      </c>
      <c r="AE14" s="6">
        <f t="shared" si="1"/>
        <v>0.68901921217588324</v>
      </c>
      <c r="AG14" s="6">
        <f t="shared" si="2"/>
        <v>1.5165312859991191</v>
      </c>
      <c r="AH14" s="23"/>
      <c r="AI14" s="6">
        <f t="shared" si="3"/>
        <v>-3.1831979526657856</v>
      </c>
      <c r="AJ14" s="26">
        <f t="shared" si="4"/>
        <v>-0.15013538066754739</v>
      </c>
      <c r="AL14" s="40" t="e">
        <f t="shared" si="5"/>
        <v>#NUM!</v>
      </c>
      <c r="AN14" s="44">
        <f t="shared" si="6"/>
        <v>-0.2</v>
      </c>
      <c r="AP14" s="44"/>
      <c r="AR14" s="44"/>
    </row>
    <row r="15" spans="2:48" x14ac:dyDescent="0.15">
      <c r="B15" s="16">
        <v>8</v>
      </c>
      <c r="C15" s="20">
        <f>COUNTIFS('Al Bundy'!$G$5:$G$14971,"Male",'Al Bundy'!$H$5:$H$14971,'Tasks 1,2 - Failed'!$B15,'Al Bundy'!$M$5:$M$14971,"2015",'Al Bundy'!$N$5:$N$14971,'Tasks 1,2 - Failed'!C$10,'Al Bundy'!$D$5:$D$14971,"United States")</f>
        <v>5</v>
      </c>
      <c r="D15" s="20">
        <f>COUNTIFS('Al Bundy'!$G$5:$G$14971,"Male",'Al Bundy'!$H$5:$H$14971,'Tasks 1,2 - Failed'!$B15,'Al Bundy'!$M$5:$M$14971,"2015",'Al Bundy'!$N$5:$N$14971,'Tasks 1,2 - Failed'!D$10,'Al Bundy'!$D$5:$D$14971,"United States")</f>
        <v>3</v>
      </c>
      <c r="E15" s="20">
        <f>COUNTIFS('Al Bundy'!$G$5:$G$14971,"Male",'Al Bundy'!$H$5:$H$14971,'Tasks 1,2 - Failed'!$B15,'Al Bundy'!$M$5:$M$14971,"2015",'Al Bundy'!$N$5:$N$14971,'Tasks 1,2 - Failed'!E$10,'Al Bundy'!$D$5:$D$14971,"United States")</f>
        <v>1</v>
      </c>
      <c r="F15" s="20">
        <f>COUNTIFS('Al Bundy'!$G$5:$G$14971,"Male",'Al Bundy'!$H$5:$H$14971,'Tasks 1,2 - Failed'!$B15,'Al Bundy'!$M$5:$M$14971,"2015",'Al Bundy'!$N$5:$N$14971,'Tasks 1,2 - Failed'!F$10,'Al Bundy'!$D$5:$D$14971,"United States")</f>
        <v>0</v>
      </c>
      <c r="G15" s="20">
        <f>COUNTIFS('Al Bundy'!$G$5:$G$14971,"Male",'Al Bundy'!$H$5:$H$14971,'Tasks 1,2 - Failed'!$B15,'Al Bundy'!$M$5:$M$14971,"2015",'Al Bundy'!$N$5:$N$14971,'Tasks 1,2 - Failed'!G$10,'Al Bundy'!$D$5:$D$14971,"United States")</f>
        <v>6</v>
      </c>
      <c r="H15" s="20">
        <f>COUNTIFS('Al Bundy'!$G$5:$G$14971,"Male",'Al Bundy'!$H$5:$H$14971,'Tasks 1,2 - Failed'!$B15,'Al Bundy'!$M$5:$M$14971,"2015",'Al Bundy'!$N$5:$N$14971,'Tasks 1,2 - Failed'!H$10,'Al Bundy'!$D$5:$D$14971,"United States")</f>
        <v>6</v>
      </c>
      <c r="I15" s="20">
        <f>COUNTIFS('Al Bundy'!$G$5:$G$14971,"Male",'Al Bundy'!$H$5:$H$14971,'Tasks 1,2 - Failed'!$B15,'Al Bundy'!$M$5:$M$14971,"2015",'Al Bundy'!$N$5:$N$14971,'Tasks 1,2 - Failed'!I$10,'Al Bundy'!$D$5:$D$14971,"United States")</f>
        <v>4</v>
      </c>
      <c r="J15" s="20">
        <f>COUNTIFS('Al Bundy'!$G$5:$G$14971,"Male",'Al Bundy'!$H$5:$H$14971,'Tasks 1,2 - Failed'!$B15,'Al Bundy'!$M$5:$M$14971,"2015",'Al Bundy'!$N$5:$N$14971,'Tasks 1,2 - Failed'!J$10,'Al Bundy'!$D$5:$D$14971,"United States")</f>
        <v>0</v>
      </c>
      <c r="K15" s="20">
        <f>COUNTIFS('Al Bundy'!$G$5:$G$14971,"Male",'Al Bundy'!$H$5:$H$14971,'Tasks 1,2 - Failed'!$B15,'Al Bundy'!$M$5:$M$14971,"2015",'Al Bundy'!$N$5:$N$14971,'Tasks 1,2 - Failed'!K$10,'Al Bundy'!$D$5:$D$14971,"United States")</f>
        <v>5</v>
      </c>
      <c r="L15" s="20">
        <f>COUNTIFS('Al Bundy'!$G$5:$G$14971,"Male",'Al Bundy'!$H$5:$H$14971,'Tasks 1,2 - Failed'!$B15,'Al Bundy'!$M$5:$M$14971,"2015",'Al Bundy'!$N$5:$N$14971,'Tasks 1,2 - Failed'!L$10,'Al Bundy'!$D$5:$D$14971,"United States")</f>
        <v>6</v>
      </c>
      <c r="M15" s="20">
        <f>COUNTIFS('Al Bundy'!$G$5:$G$14971,"Male",'Al Bundy'!$H$5:$H$14971,'Tasks 1,2 - Failed'!$B15,'Al Bundy'!$M$5:$M$14971,"2015",'Al Bundy'!$N$5:$N$14971,'Tasks 1,2 - Failed'!M$10,'Al Bundy'!$D$5:$D$14971,"United States")</f>
        <v>3</v>
      </c>
      <c r="N15" s="20">
        <f>COUNTIFS('Al Bundy'!$G$5:$G$14971,"Male",'Al Bundy'!$H$5:$H$14971,'Tasks 1,2 - Failed'!$B15,'Al Bundy'!$M$5:$M$14971,"2015",'Al Bundy'!$N$5:$N$14971,'Tasks 1,2 - Failed'!N$10,'Al Bundy'!$D$5:$D$14971,"United States")</f>
        <v>3</v>
      </c>
      <c r="P15" s="20">
        <f>COUNTIFS('Al Bundy'!$G$5:$G$14971,"Male",'Al Bundy'!$H$5:$H$14971,'Tasks 1,2 - Failed'!$B15,'Al Bundy'!$M$5:$M$14971,"2016",'Al Bundy'!$N$5:$N$14971,'Tasks 1,2 - Failed'!P$10,'Al Bundy'!$D$5:$D$14971,"United States")</f>
        <v>7</v>
      </c>
      <c r="Q15" s="20">
        <f>COUNTIFS('Al Bundy'!$G$5:$G$14971,"Male",'Al Bundy'!$H$5:$H$14971,'Tasks 1,2 - Failed'!$B15,'Al Bundy'!$M$5:$M$14971,"2016",'Al Bundy'!$N$5:$N$14971,'Tasks 1,2 - Failed'!Q$10,'Al Bundy'!$D$5:$D$14971,"United States")</f>
        <v>9</v>
      </c>
      <c r="R15" s="20">
        <f>COUNTIFS('Al Bundy'!$G$5:$G$14971,"Male",'Al Bundy'!$H$5:$H$14971,'Tasks 1,2 - Failed'!$B15,'Al Bundy'!$M$5:$M$14971,"2016",'Al Bundy'!$N$5:$N$14971,'Tasks 1,2 - Failed'!R$10,'Al Bundy'!$D$5:$D$14971,"United States")</f>
        <v>7</v>
      </c>
      <c r="S15" s="20">
        <f>COUNTIFS('Al Bundy'!$G$5:$G$14971,"Male",'Al Bundy'!$H$5:$H$14971,'Tasks 1,2 - Failed'!$B15,'Al Bundy'!$M$5:$M$14971,"2016",'Al Bundy'!$N$5:$N$14971,'Tasks 1,2 - Failed'!S$10,'Al Bundy'!$D$5:$D$14971,"United States")</f>
        <v>3</v>
      </c>
      <c r="T15" s="20">
        <f>COUNTIFS('Al Bundy'!$G$5:$G$14971,"Male",'Al Bundy'!$H$5:$H$14971,'Tasks 1,2 - Failed'!$B15,'Al Bundy'!$M$5:$M$14971,"2016",'Al Bundy'!$N$5:$N$14971,'Tasks 1,2 - Failed'!T$10,'Al Bundy'!$D$5:$D$14971,"United States")</f>
        <v>12</v>
      </c>
      <c r="U15" s="20">
        <f>COUNTIFS('Al Bundy'!$G$5:$G$14971,"Male",'Al Bundy'!$H$5:$H$14971,'Tasks 1,2 - Failed'!$B15,'Al Bundy'!$M$5:$M$14971,"2016",'Al Bundy'!$N$5:$N$14971,'Tasks 1,2 - Failed'!U$10,'Al Bundy'!$D$5:$D$14971,"United States")</f>
        <v>2</v>
      </c>
      <c r="V15" s="20">
        <f>COUNTIFS('Al Bundy'!$G$5:$G$14971,"Male",'Al Bundy'!$H$5:$H$14971,'Tasks 1,2 - Failed'!$B15,'Al Bundy'!$M$5:$M$14971,"2016",'Al Bundy'!$N$5:$N$14971,'Tasks 1,2 - Failed'!V$10,'Al Bundy'!$D$5:$D$14971,"United States")</f>
        <v>9</v>
      </c>
      <c r="W15" s="20">
        <f>COUNTIFS('Al Bundy'!$G$5:$G$14971,"Male",'Al Bundy'!$H$5:$H$14971,'Tasks 1,2 - Failed'!$B15,'Al Bundy'!$M$5:$M$14971,"2016",'Al Bundy'!$N$5:$N$14971,'Tasks 1,2 - Failed'!W$10,'Al Bundy'!$D$5:$D$14971,"United States")</f>
        <v>4</v>
      </c>
      <c r="X15" s="20">
        <f>COUNTIFS('Al Bundy'!$G$5:$G$14971,"Male",'Al Bundy'!$H$5:$H$14971,'Tasks 1,2 - Failed'!$B15,'Al Bundy'!$M$5:$M$14971,"2016",'Al Bundy'!$N$5:$N$14971,'Tasks 1,2 - Failed'!X$10,'Al Bundy'!$D$5:$D$14971,"United States")</f>
        <v>7</v>
      </c>
      <c r="Y15" s="20">
        <f>COUNTIFS('Al Bundy'!$G$5:$G$14971,"Male",'Al Bundy'!$H$5:$H$14971,'Tasks 1,2 - Failed'!$B15,'Al Bundy'!$M$5:$M$14971,"2016",'Al Bundy'!$N$5:$N$14971,'Tasks 1,2 - Failed'!Y$10,'Al Bundy'!$D$5:$D$14971,"United States")</f>
        <v>5</v>
      </c>
      <c r="Z15" s="20">
        <f>COUNTIFS('Al Bundy'!$G$5:$G$14971,"Male",'Al Bundy'!$H$5:$H$14971,'Tasks 1,2 - Failed'!$B15,'Al Bundy'!$M$5:$M$14971,"2016",'Al Bundy'!$N$5:$N$14971,'Tasks 1,2 - Failed'!Z$10,'Al Bundy'!$D$5:$D$14971,"United States")</f>
        <v>2</v>
      </c>
      <c r="AA15" s="20">
        <f>COUNTIFS('Al Bundy'!$G$5:$G$14971,"Male",'Al Bundy'!$H$5:$H$14971,'Tasks 1,2 - Failed'!$B15,'Al Bundy'!$M$5:$M$14971,"2016",'Al Bundy'!$N$5:$N$14971,'Tasks 1,2 - Failed'!AA$10,'Al Bundy'!$D$5:$D$14971,"United States")</f>
        <v>6</v>
      </c>
      <c r="AC15" s="6">
        <f t="shared" si="0"/>
        <v>-2.583333333333333</v>
      </c>
      <c r="AE15" s="6">
        <f t="shared" si="1"/>
        <v>0.92489420634432185</v>
      </c>
      <c r="AG15" s="6">
        <f t="shared" si="2"/>
        <v>2.0356921481638524</v>
      </c>
      <c r="AH15" s="23"/>
      <c r="AI15" s="6">
        <f t="shared" si="3"/>
        <v>-4.6190254814971858</v>
      </c>
      <c r="AJ15" s="26">
        <f t="shared" si="4"/>
        <v>-0.54764118516948068</v>
      </c>
      <c r="AL15" s="40" t="e">
        <f t="shared" si="5"/>
        <v>#NUM!</v>
      </c>
      <c r="AN15" s="44">
        <f t="shared" si="6"/>
        <v>-0.6</v>
      </c>
      <c r="AP15" s="44"/>
      <c r="AR15" s="44"/>
    </row>
    <row r="16" spans="2:48" x14ac:dyDescent="0.15">
      <c r="B16" s="16">
        <v>8.5</v>
      </c>
      <c r="C16" s="20">
        <f>COUNTIFS('Al Bundy'!$G$5:$G$14971,"Male",'Al Bundy'!$H$5:$H$14971,'Tasks 1,2 - Failed'!$B16,'Al Bundy'!$M$5:$M$14971,"2015",'Al Bundy'!$N$5:$N$14971,'Tasks 1,2 - Failed'!C$10,'Al Bundy'!$D$5:$D$14971,"United States")</f>
        <v>4</v>
      </c>
      <c r="D16" s="20">
        <f>COUNTIFS('Al Bundy'!$G$5:$G$14971,"Male",'Al Bundy'!$H$5:$H$14971,'Tasks 1,2 - Failed'!$B16,'Al Bundy'!$M$5:$M$14971,"2015",'Al Bundy'!$N$5:$N$14971,'Tasks 1,2 - Failed'!D$10,'Al Bundy'!$D$5:$D$14971,"United States")</f>
        <v>5</v>
      </c>
      <c r="E16" s="20">
        <f>COUNTIFS('Al Bundy'!$G$5:$G$14971,"Male",'Al Bundy'!$H$5:$H$14971,'Tasks 1,2 - Failed'!$B16,'Al Bundy'!$M$5:$M$14971,"2015",'Al Bundy'!$N$5:$N$14971,'Tasks 1,2 - Failed'!E$10,'Al Bundy'!$D$5:$D$14971,"United States")</f>
        <v>3</v>
      </c>
      <c r="F16" s="20">
        <f>COUNTIFS('Al Bundy'!$G$5:$G$14971,"Male",'Al Bundy'!$H$5:$H$14971,'Tasks 1,2 - Failed'!$B16,'Al Bundy'!$M$5:$M$14971,"2015",'Al Bundy'!$N$5:$N$14971,'Tasks 1,2 - Failed'!F$10,'Al Bundy'!$D$5:$D$14971,"United States")</f>
        <v>1</v>
      </c>
      <c r="G16" s="20">
        <f>COUNTIFS('Al Bundy'!$G$5:$G$14971,"Male",'Al Bundy'!$H$5:$H$14971,'Tasks 1,2 - Failed'!$B16,'Al Bundy'!$M$5:$M$14971,"2015",'Al Bundy'!$N$5:$N$14971,'Tasks 1,2 - Failed'!G$10,'Al Bundy'!$D$5:$D$14971,"United States")</f>
        <v>2</v>
      </c>
      <c r="H16" s="20">
        <f>COUNTIFS('Al Bundy'!$G$5:$G$14971,"Male",'Al Bundy'!$H$5:$H$14971,'Tasks 1,2 - Failed'!$B16,'Al Bundy'!$M$5:$M$14971,"2015",'Al Bundy'!$N$5:$N$14971,'Tasks 1,2 - Failed'!H$10,'Al Bundy'!$D$5:$D$14971,"United States")</f>
        <v>11</v>
      </c>
      <c r="I16" s="20">
        <f>COUNTIFS('Al Bundy'!$G$5:$G$14971,"Male",'Al Bundy'!$H$5:$H$14971,'Tasks 1,2 - Failed'!$B16,'Al Bundy'!$M$5:$M$14971,"2015",'Al Bundy'!$N$5:$N$14971,'Tasks 1,2 - Failed'!I$10,'Al Bundy'!$D$5:$D$14971,"United States")</f>
        <v>6</v>
      </c>
      <c r="J16" s="20">
        <f>COUNTIFS('Al Bundy'!$G$5:$G$14971,"Male",'Al Bundy'!$H$5:$H$14971,'Tasks 1,2 - Failed'!$B16,'Al Bundy'!$M$5:$M$14971,"2015",'Al Bundy'!$N$5:$N$14971,'Tasks 1,2 - Failed'!J$10,'Al Bundy'!$D$5:$D$14971,"United States")</f>
        <v>6</v>
      </c>
      <c r="K16" s="20">
        <f>COUNTIFS('Al Bundy'!$G$5:$G$14971,"Male",'Al Bundy'!$H$5:$H$14971,'Tasks 1,2 - Failed'!$B16,'Al Bundy'!$M$5:$M$14971,"2015",'Al Bundy'!$N$5:$N$14971,'Tasks 1,2 - Failed'!K$10,'Al Bundy'!$D$5:$D$14971,"United States")</f>
        <v>4</v>
      </c>
      <c r="L16" s="20">
        <f>COUNTIFS('Al Bundy'!$G$5:$G$14971,"Male",'Al Bundy'!$H$5:$H$14971,'Tasks 1,2 - Failed'!$B16,'Al Bundy'!$M$5:$M$14971,"2015",'Al Bundy'!$N$5:$N$14971,'Tasks 1,2 - Failed'!L$10,'Al Bundy'!$D$5:$D$14971,"United States")</f>
        <v>12</v>
      </c>
      <c r="M16" s="20">
        <f>COUNTIFS('Al Bundy'!$G$5:$G$14971,"Male",'Al Bundy'!$H$5:$H$14971,'Tasks 1,2 - Failed'!$B16,'Al Bundy'!$M$5:$M$14971,"2015",'Al Bundy'!$N$5:$N$14971,'Tasks 1,2 - Failed'!M$10,'Al Bundy'!$D$5:$D$14971,"United States")</f>
        <v>4</v>
      </c>
      <c r="N16" s="20">
        <f>COUNTIFS('Al Bundy'!$G$5:$G$14971,"Male",'Al Bundy'!$H$5:$H$14971,'Tasks 1,2 - Failed'!$B16,'Al Bundy'!$M$5:$M$14971,"2015",'Al Bundy'!$N$5:$N$14971,'Tasks 1,2 - Failed'!N$10,'Al Bundy'!$D$5:$D$14971,"United States")</f>
        <v>2</v>
      </c>
      <c r="P16" s="20">
        <f>COUNTIFS('Al Bundy'!$G$5:$G$14971,"Male",'Al Bundy'!$H$5:$H$14971,'Tasks 1,2 - Failed'!$B16,'Al Bundy'!$M$5:$M$14971,"2016",'Al Bundy'!$N$5:$N$14971,'Tasks 1,2 - Failed'!P$10,'Al Bundy'!$D$5:$D$14971,"United States")</f>
        <v>12</v>
      </c>
      <c r="Q16" s="20">
        <f>COUNTIFS('Al Bundy'!$G$5:$G$14971,"Male",'Al Bundy'!$H$5:$H$14971,'Tasks 1,2 - Failed'!$B16,'Al Bundy'!$M$5:$M$14971,"2016",'Al Bundy'!$N$5:$N$14971,'Tasks 1,2 - Failed'!Q$10,'Al Bundy'!$D$5:$D$14971,"United States")</f>
        <v>12</v>
      </c>
      <c r="R16" s="20">
        <f>COUNTIFS('Al Bundy'!$G$5:$G$14971,"Male",'Al Bundy'!$H$5:$H$14971,'Tasks 1,2 - Failed'!$B16,'Al Bundy'!$M$5:$M$14971,"2016",'Al Bundy'!$N$5:$N$14971,'Tasks 1,2 - Failed'!R$10,'Al Bundy'!$D$5:$D$14971,"United States")</f>
        <v>8</v>
      </c>
      <c r="S16" s="20">
        <f>COUNTIFS('Al Bundy'!$G$5:$G$14971,"Male",'Al Bundy'!$H$5:$H$14971,'Tasks 1,2 - Failed'!$B16,'Al Bundy'!$M$5:$M$14971,"2016",'Al Bundy'!$N$5:$N$14971,'Tasks 1,2 - Failed'!S$10,'Al Bundy'!$D$5:$D$14971,"United States")</f>
        <v>8</v>
      </c>
      <c r="T16" s="20">
        <f>COUNTIFS('Al Bundy'!$G$5:$G$14971,"Male",'Al Bundy'!$H$5:$H$14971,'Tasks 1,2 - Failed'!$B16,'Al Bundy'!$M$5:$M$14971,"2016",'Al Bundy'!$N$5:$N$14971,'Tasks 1,2 - Failed'!T$10,'Al Bundy'!$D$5:$D$14971,"United States")</f>
        <v>15</v>
      </c>
      <c r="U16" s="20">
        <f>COUNTIFS('Al Bundy'!$G$5:$G$14971,"Male",'Al Bundy'!$H$5:$H$14971,'Tasks 1,2 - Failed'!$B16,'Al Bundy'!$M$5:$M$14971,"2016",'Al Bundy'!$N$5:$N$14971,'Tasks 1,2 - Failed'!U$10,'Al Bundy'!$D$5:$D$14971,"United States")</f>
        <v>9</v>
      </c>
      <c r="V16" s="20">
        <f>COUNTIFS('Al Bundy'!$G$5:$G$14971,"Male",'Al Bundy'!$H$5:$H$14971,'Tasks 1,2 - Failed'!$B16,'Al Bundy'!$M$5:$M$14971,"2016",'Al Bundy'!$N$5:$N$14971,'Tasks 1,2 - Failed'!V$10,'Al Bundy'!$D$5:$D$14971,"United States")</f>
        <v>17</v>
      </c>
      <c r="W16" s="20">
        <f>COUNTIFS('Al Bundy'!$G$5:$G$14971,"Male",'Al Bundy'!$H$5:$H$14971,'Tasks 1,2 - Failed'!$B16,'Al Bundy'!$M$5:$M$14971,"2016",'Al Bundy'!$N$5:$N$14971,'Tasks 1,2 - Failed'!W$10,'Al Bundy'!$D$5:$D$14971,"United States")</f>
        <v>17</v>
      </c>
      <c r="X16" s="20">
        <f>COUNTIFS('Al Bundy'!$G$5:$G$14971,"Male",'Al Bundy'!$H$5:$H$14971,'Tasks 1,2 - Failed'!$B16,'Al Bundy'!$M$5:$M$14971,"2016",'Al Bundy'!$N$5:$N$14971,'Tasks 1,2 - Failed'!X$10,'Al Bundy'!$D$5:$D$14971,"United States")</f>
        <v>6</v>
      </c>
      <c r="Y16" s="20">
        <f>COUNTIFS('Al Bundy'!$G$5:$G$14971,"Male",'Al Bundy'!$H$5:$H$14971,'Tasks 1,2 - Failed'!$B16,'Al Bundy'!$M$5:$M$14971,"2016",'Al Bundy'!$N$5:$N$14971,'Tasks 1,2 - Failed'!Y$10,'Al Bundy'!$D$5:$D$14971,"United States")</f>
        <v>9</v>
      </c>
      <c r="Z16" s="20">
        <f>COUNTIFS('Al Bundy'!$G$5:$G$14971,"Male",'Al Bundy'!$H$5:$H$14971,'Tasks 1,2 - Failed'!$B16,'Al Bundy'!$M$5:$M$14971,"2016",'Al Bundy'!$N$5:$N$14971,'Tasks 1,2 - Failed'!Z$10,'Al Bundy'!$D$5:$D$14971,"United States")</f>
        <v>10</v>
      </c>
      <c r="AA16" s="20">
        <f>COUNTIFS('Al Bundy'!$G$5:$G$14971,"Male",'Al Bundy'!$H$5:$H$14971,'Tasks 1,2 - Failed'!$B16,'Al Bundy'!$M$5:$M$14971,"2016",'Al Bundy'!$N$5:$N$14971,'Tasks 1,2 - Failed'!AA$10,'Al Bundy'!$D$5:$D$14971,"United States")</f>
        <v>6</v>
      </c>
      <c r="AC16" s="6">
        <f t="shared" si="0"/>
        <v>-5.75</v>
      </c>
      <c r="AE16" s="6">
        <f t="shared" si="1"/>
        <v>1.4308558574673009</v>
      </c>
      <c r="AG16" s="6">
        <f t="shared" si="2"/>
        <v>3.1493137422855293</v>
      </c>
      <c r="AH16" s="23"/>
      <c r="AI16" s="6">
        <f t="shared" si="3"/>
        <v>-8.8993137422855284</v>
      </c>
      <c r="AJ16" s="26">
        <f t="shared" si="4"/>
        <v>-2.6006862577144707</v>
      </c>
      <c r="AL16" s="40" t="e">
        <f t="shared" si="5"/>
        <v>#NUM!</v>
      </c>
      <c r="AN16" s="44">
        <f t="shared" si="6"/>
        <v>-2.7</v>
      </c>
      <c r="AP16" s="44"/>
      <c r="AR16" s="44"/>
    </row>
    <row r="17" spans="2:44" x14ac:dyDescent="0.15">
      <c r="B17" s="16">
        <v>9</v>
      </c>
      <c r="C17" s="20">
        <f>COUNTIFS('Al Bundy'!$G$5:$G$14971,"Male",'Al Bundy'!$H$5:$H$14971,'Tasks 1,2 - Failed'!$B17,'Al Bundy'!$M$5:$M$14971,"2015",'Al Bundy'!$N$5:$N$14971,'Tasks 1,2 - Failed'!C$10,'Al Bundy'!$D$5:$D$14971,"United States")</f>
        <v>10</v>
      </c>
      <c r="D17" s="20">
        <f>COUNTIFS('Al Bundy'!$G$5:$G$14971,"Male",'Al Bundy'!$H$5:$H$14971,'Tasks 1,2 - Failed'!$B17,'Al Bundy'!$M$5:$M$14971,"2015",'Al Bundy'!$N$5:$N$14971,'Tasks 1,2 - Failed'!D$10,'Al Bundy'!$D$5:$D$14971,"United States")</f>
        <v>14</v>
      </c>
      <c r="E17" s="20">
        <f>COUNTIFS('Al Bundy'!$G$5:$G$14971,"Male",'Al Bundy'!$H$5:$H$14971,'Tasks 1,2 - Failed'!$B17,'Al Bundy'!$M$5:$M$14971,"2015",'Al Bundy'!$N$5:$N$14971,'Tasks 1,2 - Failed'!E$10,'Al Bundy'!$D$5:$D$14971,"United States")</f>
        <v>7</v>
      </c>
      <c r="F17" s="20">
        <f>COUNTIFS('Al Bundy'!$G$5:$G$14971,"Male",'Al Bundy'!$H$5:$H$14971,'Tasks 1,2 - Failed'!$B17,'Al Bundy'!$M$5:$M$14971,"2015",'Al Bundy'!$N$5:$N$14971,'Tasks 1,2 - Failed'!F$10,'Al Bundy'!$D$5:$D$14971,"United States")</f>
        <v>9</v>
      </c>
      <c r="G17" s="20">
        <f>COUNTIFS('Al Bundy'!$G$5:$G$14971,"Male",'Al Bundy'!$H$5:$H$14971,'Tasks 1,2 - Failed'!$B17,'Al Bundy'!$M$5:$M$14971,"2015",'Al Bundy'!$N$5:$N$14971,'Tasks 1,2 - Failed'!G$10,'Al Bundy'!$D$5:$D$14971,"United States")</f>
        <v>17</v>
      </c>
      <c r="H17" s="20">
        <f>COUNTIFS('Al Bundy'!$G$5:$G$14971,"Male",'Al Bundy'!$H$5:$H$14971,'Tasks 1,2 - Failed'!$B17,'Al Bundy'!$M$5:$M$14971,"2015",'Al Bundy'!$N$5:$N$14971,'Tasks 1,2 - Failed'!H$10,'Al Bundy'!$D$5:$D$14971,"United States")</f>
        <v>16</v>
      </c>
      <c r="I17" s="20">
        <f>COUNTIFS('Al Bundy'!$G$5:$G$14971,"Male",'Al Bundy'!$H$5:$H$14971,'Tasks 1,2 - Failed'!$B17,'Al Bundy'!$M$5:$M$14971,"2015",'Al Bundy'!$N$5:$N$14971,'Tasks 1,2 - Failed'!I$10,'Al Bundy'!$D$5:$D$14971,"United States")</f>
        <v>20</v>
      </c>
      <c r="J17" s="20">
        <f>COUNTIFS('Al Bundy'!$G$5:$G$14971,"Male",'Al Bundy'!$H$5:$H$14971,'Tasks 1,2 - Failed'!$B17,'Al Bundy'!$M$5:$M$14971,"2015",'Al Bundy'!$N$5:$N$14971,'Tasks 1,2 - Failed'!J$10,'Al Bundy'!$D$5:$D$14971,"United States")</f>
        <v>21</v>
      </c>
      <c r="K17" s="20">
        <f>COUNTIFS('Al Bundy'!$G$5:$G$14971,"Male",'Al Bundy'!$H$5:$H$14971,'Tasks 1,2 - Failed'!$B17,'Al Bundy'!$M$5:$M$14971,"2015",'Al Bundy'!$N$5:$N$14971,'Tasks 1,2 - Failed'!K$10,'Al Bundy'!$D$5:$D$14971,"United States")</f>
        <v>13</v>
      </c>
      <c r="L17" s="20">
        <f>COUNTIFS('Al Bundy'!$G$5:$G$14971,"Male",'Al Bundy'!$H$5:$H$14971,'Tasks 1,2 - Failed'!$B17,'Al Bundy'!$M$5:$M$14971,"2015",'Al Bundy'!$N$5:$N$14971,'Tasks 1,2 - Failed'!L$10,'Al Bundy'!$D$5:$D$14971,"United States")</f>
        <v>17</v>
      </c>
      <c r="M17" s="20">
        <f>COUNTIFS('Al Bundy'!$G$5:$G$14971,"Male",'Al Bundy'!$H$5:$H$14971,'Tasks 1,2 - Failed'!$B17,'Al Bundy'!$M$5:$M$14971,"2015",'Al Bundy'!$N$5:$N$14971,'Tasks 1,2 - Failed'!M$10,'Al Bundy'!$D$5:$D$14971,"United States")</f>
        <v>10</v>
      </c>
      <c r="N17" s="20">
        <f>COUNTIFS('Al Bundy'!$G$5:$G$14971,"Male",'Al Bundy'!$H$5:$H$14971,'Tasks 1,2 - Failed'!$B17,'Al Bundy'!$M$5:$M$14971,"2015",'Al Bundy'!$N$5:$N$14971,'Tasks 1,2 - Failed'!N$10,'Al Bundy'!$D$5:$D$14971,"United States")</f>
        <v>12</v>
      </c>
      <c r="P17" s="20">
        <f>COUNTIFS('Al Bundy'!$G$5:$G$14971,"Male",'Al Bundy'!$H$5:$H$14971,'Tasks 1,2 - Failed'!$B17,'Al Bundy'!$M$5:$M$14971,"2016",'Al Bundy'!$N$5:$N$14971,'Tasks 1,2 - Failed'!P$10,'Al Bundy'!$D$5:$D$14971,"United States")</f>
        <v>17</v>
      </c>
      <c r="Q17" s="20">
        <f>COUNTIFS('Al Bundy'!$G$5:$G$14971,"Male",'Al Bundy'!$H$5:$H$14971,'Tasks 1,2 - Failed'!$B17,'Al Bundy'!$M$5:$M$14971,"2016",'Al Bundy'!$N$5:$N$14971,'Tasks 1,2 - Failed'!Q$10,'Al Bundy'!$D$5:$D$14971,"United States")</f>
        <v>13</v>
      </c>
      <c r="R17" s="20">
        <f>COUNTIFS('Al Bundy'!$G$5:$G$14971,"Male",'Al Bundy'!$H$5:$H$14971,'Tasks 1,2 - Failed'!$B17,'Al Bundy'!$M$5:$M$14971,"2016",'Al Bundy'!$N$5:$N$14971,'Tasks 1,2 - Failed'!R$10,'Al Bundy'!$D$5:$D$14971,"United States")</f>
        <v>13</v>
      </c>
      <c r="S17" s="20">
        <f>COUNTIFS('Al Bundy'!$G$5:$G$14971,"Male",'Al Bundy'!$H$5:$H$14971,'Tasks 1,2 - Failed'!$B17,'Al Bundy'!$M$5:$M$14971,"2016",'Al Bundy'!$N$5:$N$14971,'Tasks 1,2 - Failed'!S$10,'Al Bundy'!$D$5:$D$14971,"United States")</f>
        <v>11</v>
      </c>
      <c r="T17" s="20">
        <f>COUNTIFS('Al Bundy'!$G$5:$G$14971,"Male",'Al Bundy'!$H$5:$H$14971,'Tasks 1,2 - Failed'!$B17,'Al Bundy'!$M$5:$M$14971,"2016",'Al Bundy'!$N$5:$N$14971,'Tasks 1,2 - Failed'!T$10,'Al Bundy'!$D$5:$D$14971,"United States")</f>
        <v>21</v>
      </c>
      <c r="U17" s="20">
        <f>COUNTIFS('Al Bundy'!$G$5:$G$14971,"Male",'Al Bundy'!$H$5:$H$14971,'Tasks 1,2 - Failed'!$B17,'Al Bundy'!$M$5:$M$14971,"2016",'Al Bundy'!$N$5:$N$14971,'Tasks 1,2 - Failed'!U$10,'Al Bundy'!$D$5:$D$14971,"United States")</f>
        <v>22</v>
      </c>
      <c r="V17" s="20">
        <f>COUNTIFS('Al Bundy'!$G$5:$G$14971,"Male",'Al Bundy'!$H$5:$H$14971,'Tasks 1,2 - Failed'!$B17,'Al Bundy'!$M$5:$M$14971,"2016",'Al Bundy'!$N$5:$N$14971,'Tasks 1,2 - Failed'!V$10,'Al Bundy'!$D$5:$D$14971,"United States")</f>
        <v>25</v>
      </c>
      <c r="W17" s="20">
        <f>COUNTIFS('Al Bundy'!$G$5:$G$14971,"Male",'Al Bundy'!$H$5:$H$14971,'Tasks 1,2 - Failed'!$B17,'Al Bundy'!$M$5:$M$14971,"2016",'Al Bundy'!$N$5:$N$14971,'Tasks 1,2 - Failed'!W$10,'Al Bundy'!$D$5:$D$14971,"United States")</f>
        <v>30</v>
      </c>
      <c r="X17" s="20">
        <f>COUNTIFS('Al Bundy'!$G$5:$G$14971,"Male",'Al Bundy'!$H$5:$H$14971,'Tasks 1,2 - Failed'!$B17,'Al Bundy'!$M$5:$M$14971,"2016",'Al Bundy'!$N$5:$N$14971,'Tasks 1,2 - Failed'!X$10,'Al Bundy'!$D$5:$D$14971,"United States")</f>
        <v>26</v>
      </c>
      <c r="Y17" s="20">
        <f>COUNTIFS('Al Bundy'!$G$5:$G$14971,"Male",'Al Bundy'!$H$5:$H$14971,'Tasks 1,2 - Failed'!$B17,'Al Bundy'!$M$5:$M$14971,"2016",'Al Bundy'!$N$5:$N$14971,'Tasks 1,2 - Failed'!Y$10,'Al Bundy'!$D$5:$D$14971,"United States")</f>
        <v>25</v>
      </c>
      <c r="Z17" s="20">
        <f>COUNTIFS('Al Bundy'!$G$5:$G$14971,"Male",'Al Bundy'!$H$5:$H$14971,'Tasks 1,2 - Failed'!$B17,'Al Bundy'!$M$5:$M$14971,"2016",'Al Bundy'!$N$5:$N$14971,'Tasks 1,2 - Failed'!Z$10,'Al Bundy'!$D$5:$D$14971,"United States")</f>
        <v>13</v>
      </c>
      <c r="AA17" s="20">
        <f>COUNTIFS('Al Bundy'!$G$5:$G$14971,"Male",'Al Bundy'!$H$5:$H$14971,'Tasks 1,2 - Failed'!$B17,'Al Bundy'!$M$5:$M$14971,"2016",'Al Bundy'!$N$5:$N$14971,'Tasks 1,2 - Failed'!AA$10,'Al Bundy'!$D$5:$D$14971,"United States")</f>
        <v>10</v>
      </c>
      <c r="AC17" s="6">
        <f t="shared" si="0"/>
        <v>-4.9999999999999982</v>
      </c>
      <c r="AE17" s="6">
        <f t="shared" si="1"/>
        <v>1.2123105912665162</v>
      </c>
      <c r="AG17" s="6">
        <f t="shared" si="2"/>
        <v>2.6682956113776024</v>
      </c>
      <c r="AH17" s="23"/>
      <c r="AI17" s="6">
        <f t="shared" si="3"/>
        <v>-7.6682956113776006</v>
      </c>
      <c r="AJ17" s="26">
        <f t="shared" si="4"/>
        <v>-2.3317043886223958</v>
      </c>
      <c r="AL17" s="40" t="e">
        <f t="shared" si="5"/>
        <v>#NUM!</v>
      </c>
      <c r="AN17" s="44">
        <f t="shared" si="6"/>
        <v>-2.4</v>
      </c>
      <c r="AP17" s="44"/>
      <c r="AR17" s="44"/>
    </row>
    <row r="18" spans="2:44" x14ac:dyDescent="0.15">
      <c r="B18" s="16">
        <v>9.5</v>
      </c>
      <c r="C18" s="20">
        <f>COUNTIFS('Al Bundy'!$G$5:$G$14971,"Male",'Al Bundy'!$H$5:$H$14971,'Tasks 1,2 - Failed'!$B18,'Al Bundy'!$M$5:$M$14971,"2015",'Al Bundy'!$N$5:$N$14971,'Tasks 1,2 - Failed'!C$10,'Al Bundy'!$D$5:$D$14971,"United States")</f>
        <v>18</v>
      </c>
      <c r="D18" s="20">
        <f>COUNTIFS('Al Bundy'!$G$5:$G$14971,"Male",'Al Bundy'!$H$5:$H$14971,'Tasks 1,2 - Failed'!$B18,'Al Bundy'!$M$5:$M$14971,"2015",'Al Bundy'!$N$5:$N$14971,'Tasks 1,2 - Failed'!D$10,'Al Bundy'!$D$5:$D$14971,"United States")</f>
        <v>16</v>
      </c>
      <c r="E18" s="20">
        <f>COUNTIFS('Al Bundy'!$G$5:$G$14971,"Male",'Al Bundy'!$H$5:$H$14971,'Tasks 1,2 - Failed'!$B18,'Al Bundy'!$M$5:$M$14971,"2015",'Al Bundy'!$N$5:$N$14971,'Tasks 1,2 - Failed'!E$10,'Al Bundy'!$D$5:$D$14971,"United States")</f>
        <v>23</v>
      </c>
      <c r="F18" s="20">
        <f>COUNTIFS('Al Bundy'!$G$5:$G$14971,"Male",'Al Bundy'!$H$5:$H$14971,'Tasks 1,2 - Failed'!$B18,'Al Bundy'!$M$5:$M$14971,"2015",'Al Bundy'!$N$5:$N$14971,'Tasks 1,2 - Failed'!F$10,'Al Bundy'!$D$5:$D$14971,"United States")</f>
        <v>15</v>
      </c>
      <c r="G18" s="20">
        <f>COUNTIFS('Al Bundy'!$G$5:$G$14971,"Male",'Al Bundy'!$H$5:$H$14971,'Tasks 1,2 - Failed'!$B18,'Al Bundy'!$M$5:$M$14971,"2015",'Al Bundy'!$N$5:$N$14971,'Tasks 1,2 - Failed'!G$10,'Al Bundy'!$D$5:$D$14971,"United States")</f>
        <v>16</v>
      </c>
      <c r="H18" s="20">
        <f>COUNTIFS('Al Bundy'!$G$5:$G$14971,"Male",'Al Bundy'!$H$5:$H$14971,'Tasks 1,2 - Failed'!$B18,'Al Bundy'!$M$5:$M$14971,"2015",'Al Bundy'!$N$5:$N$14971,'Tasks 1,2 - Failed'!H$10,'Al Bundy'!$D$5:$D$14971,"United States")</f>
        <v>16</v>
      </c>
      <c r="I18" s="20">
        <f>COUNTIFS('Al Bundy'!$G$5:$G$14971,"Male",'Al Bundy'!$H$5:$H$14971,'Tasks 1,2 - Failed'!$B18,'Al Bundy'!$M$5:$M$14971,"2015",'Al Bundy'!$N$5:$N$14971,'Tasks 1,2 - Failed'!I$10,'Al Bundy'!$D$5:$D$14971,"United States")</f>
        <v>19</v>
      </c>
      <c r="J18" s="20">
        <f>COUNTIFS('Al Bundy'!$G$5:$G$14971,"Male",'Al Bundy'!$H$5:$H$14971,'Tasks 1,2 - Failed'!$B18,'Al Bundy'!$M$5:$M$14971,"2015",'Al Bundy'!$N$5:$N$14971,'Tasks 1,2 - Failed'!J$10,'Al Bundy'!$D$5:$D$14971,"United States")</f>
        <v>26</v>
      </c>
      <c r="K18" s="20">
        <f>COUNTIFS('Al Bundy'!$G$5:$G$14971,"Male",'Al Bundy'!$H$5:$H$14971,'Tasks 1,2 - Failed'!$B18,'Al Bundy'!$M$5:$M$14971,"2015",'Al Bundy'!$N$5:$N$14971,'Tasks 1,2 - Failed'!K$10,'Al Bundy'!$D$5:$D$14971,"United States")</f>
        <v>25</v>
      </c>
      <c r="L18" s="20">
        <f>COUNTIFS('Al Bundy'!$G$5:$G$14971,"Male",'Al Bundy'!$H$5:$H$14971,'Tasks 1,2 - Failed'!$B18,'Al Bundy'!$M$5:$M$14971,"2015",'Al Bundy'!$N$5:$N$14971,'Tasks 1,2 - Failed'!L$10,'Al Bundy'!$D$5:$D$14971,"United States")</f>
        <v>17</v>
      </c>
      <c r="M18" s="20">
        <f>COUNTIFS('Al Bundy'!$G$5:$G$14971,"Male",'Al Bundy'!$H$5:$H$14971,'Tasks 1,2 - Failed'!$B18,'Al Bundy'!$M$5:$M$14971,"2015",'Al Bundy'!$N$5:$N$14971,'Tasks 1,2 - Failed'!M$10,'Al Bundy'!$D$5:$D$14971,"United States")</f>
        <v>35</v>
      </c>
      <c r="N18" s="20">
        <f>COUNTIFS('Al Bundy'!$G$5:$G$14971,"Male",'Al Bundy'!$H$5:$H$14971,'Tasks 1,2 - Failed'!$B18,'Al Bundy'!$M$5:$M$14971,"2015",'Al Bundy'!$N$5:$N$14971,'Tasks 1,2 - Failed'!N$10,'Al Bundy'!$D$5:$D$14971,"United States")</f>
        <v>24</v>
      </c>
      <c r="P18" s="20">
        <f>COUNTIFS('Al Bundy'!$G$5:$G$14971,"Male",'Al Bundy'!$H$5:$H$14971,'Tasks 1,2 - Failed'!$B18,'Al Bundy'!$M$5:$M$14971,"2016",'Al Bundy'!$N$5:$N$14971,'Tasks 1,2 - Failed'!P$10,'Al Bundy'!$D$5:$D$14971,"United States")</f>
        <v>19</v>
      </c>
      <c r="Q18" s="20">
        <f>COUNTIFS('Al Bundy'!$G$5:$G$14971,"Male",'Al Bundy'!$H$5:$H$14971,'Tasks 1,2 - Failed'!$B18,'Al Bundy'!$M$5:$M$14971,"2016",'Al Bundy'!$N$5:$N$14971,'Tasks 1,2 - Failed'!Q$10,'Al Bundy'!$D$5:$D$14971,"United States")</f>
        <v>25</v>
      </c>
      <c r="R18" s="20">
        <f>COUNTIFS('Al Bundy'!$G$5:$G$14971,"Male",'Al Bundy'!$H$5:$H$14971,'Tasks 1,2 - Failed'!$B18,'Al Bundy'!$M$5:$M$14971,"2016",'Al Bundy'!$N$5:$N$14971,'Tasks 1,2 - Failed'!R$10,'Al Bundy'!$D$5:$D$14971,"United States")</f>
        <v>27</v>
      </c>
      <c r="S18" s="20">
        <f>COUNTIFS('Al Bundy'!$G$5:$G$14971,"Male",'Al Bundy'!$H$5:$H$14971,'Tasks 1,2 - Failed'!$B18,'Al Bundy'!$M$5:$M$14971,"2016",'Al Bundy'!$N$5:$N$14971,'Tasks 1,2 - Failed'!S$10,'Al Bundy'!$D$5:$D$14971,"United States")</f>
        <v>24</v>
      </c>
      <c r="T18" s="20">
        <f>COUNTIFS('Al Bundy'!$G$5:$G$14971,"Male",'Al Bundy'!$H$5:$H$14971,'Tasks 1,2 - Failed'!$B18,'Al Bundy'!$M$5:$M$14971,"2016",'Al Bundy'!$N$5:$N$14971,'Tasks 1,2 - Failed'!T$10,'Al Bundy'!$D$5:$D$14971,"United States")</f>
        <v>26</v>
      </c>
      <c r="U18" s="20">
        <f>COUNTIFS('Al Bundy'!$G$5:$G$14971,"Male",'Al Bundy'!$H$5:$H$14971,'Tasks 1,2 - Failed'!$B18,'Al Bundy'!$M$5:$M$14971,"2016",'Al Bundy'!$N$5:$N$14971,'Tasks 1,2 - Failed'!U$10,'Al Bundy'!$D$5:$D$14971,"United States")</f>
        <v>33</v>
      </c>
      <c r="V18" s="20">
        <f>COUNTIFS('Al Bundy'!$G$5:$G$14971,"Male",'Al Bundy'!$H$5:$H$14971,'Tasks 1,2 - Failed'!$B18,'Al Bundy'!$M$5:$M$14971,"2016",'Al Bundy'!$N$5:$N$14971,'Tasks 1,2 - Failed'!V$10,'Al Bundy'!$D$5:$D$14971,"United States")</f>
        <v>25</v>
      </c>
      <c r="W18" s="20">
        <f>COUNTIFS('Al Bundy'!$G$5:$G$14971,"Male",'Al Bundy'!$H$5:$H$14971,'Tasks 1,2 - Failed'!$B18,'Al Bundy'!$M$5:$M$14971,"2016",'Al Bundy'!$N$5:$N$14971,'Tasks 1,2 - Failed'!W$10,'Al Bundy'!$D$5:$D$14971,"United States")</f>
        <v>47</v>
      </c>
      <c r="X18" s="20">
        <f>COUNTIFS('Al Bundy'!$G$5:$G$14971,"Male",'Al Bundy'!$H$5:$H$14971,'Tasks 1,2 - Failed'!$B18,'Al Bundy'!$M$5:$M$14971,"2016",'Al Bundy'!$N$5:$N$14971,'Tasks 1,2 - Failed'!X$10,'Al Bundy'!$D$5:$D$14971,"United States")</f>
        <v>31</v>
      </c>
      <c r="Y18" s="20">
        <f>COUNTIFS('Al Bundy'!$G$5:$G$14971,"Male",'Al Bundy'!$H$5:$H$14971,'Tasks 1,2 - Failed'!$B18,'Al Bundy'!$M$5:$M$14971,"2016",'Al Bundy'!$N$5:$N$14971,'Tasks 1,2 - Failed'!Y$10,'Al Bundy'!$D$5:$D$14971,"United States")</f>
        <v>44</v>
      </c>
      <c r="Z18" s="20">
        <f>COUNTIFS('Al Bundy'!$G$5:$G$14971,"Male",'Al Bundy'!$H$5:$H$14971,'Tasks 1,2 - Failed'!$B18,'Al Bundy'!$M$5:$M$14971,"2016",'Al Bundy'!$N$5:$N$14971,'Tasks 1,2 - Failed'!Z$10,'Al Bundy'!$D$5:$D$14971,"United States")</f>
        <v>37</v>
      </c>
      <c r="AA18" s="20">
        <f>COUNTIFS('Al Bundy'!$G$5:$G$14971,"Male",'Al Bundy'!$H$5:$H$14971,'Tasks 1,2 - Failed'!$B18,'Al Bundy'!$M$5:$M$14971,"2016",'Al Bundy'!$N$5:$N$14971,'Tasks 1,2 - Failed'!AA$10,'Al Bundy'!$D$5:$D$14971,"United States")</f>
        <v>26</v>
      </c>
      <c r="AC18" s="6">
        <f t="shared" si="0"/>
        <v>-9.5</v>
      </c>
      <c r="AE18" s="6">
        <f t="shared" si="1"/>
        <v>2.3596995186213472</v>
      </c>
      <c r="AG18" s="6">
        <f t="shared" si="2"/>
        <v>5.1936986404855849</v>
      </c>
      <c r="AH18" s="23"/>
      <c r="AI18" s="6">
        <f t="shared" si="3"/>
        <v>-14.693698640485586</v>
      </c>
      <c r="AJ18" s="26">
        <f t="shared" si="4"/>
        <v>-4.3063013595144151</v>
      </c>
      <c r="AL18" s="40" t="e">
        <f t="shared" si="5"/>
        <v>#NUM!</v>
      </c>
      <c r="AN18" s="44">
        <f t="shared" si="6"/>
        <v>-4.3999999999999995</v>
      </c>
      <c r="AP18" s="44"/>
      <c r="AR18" s="44"/>
    </row>
    <row r="19" spans="2:44" x14ac:dyDescent="0.15">
      <c r="B19" s="16">
        <v>10</v>
      </c>
      <c r="C19" s="20">
        <f>COUNTIFS('Al Bundy'!$G$5:$G$14971,"Male",'Al Bundy'!$H$5:$H$14971,'Tasks 1,2 - Failed'!$B19,'Al Bundy'!$M$5:$M$14971,"2015",'Al Bundy'!$N$5:$N$14971,'Tasks 1,2 - Failed'!C$10,'Al Bundy'!$D$5:$D$14971,"United States")</f>
        <v>8</v>
      </c>
      <c r="D19" s="20">
        <f>COUNTIFS('Al Bundy'!$G$5:$G$14971,"Male",'Al Bundy'!$H$5:$H$14971,'Tasks 1,2 - Failed'!$B19,'Al Bundy'!$M$5:$M$14971,"2015",'Al Bundy'!$N$5:$N$14971,'Tasks 1,2 - Failed'!D$10,'Al Bundy'!$D$5:$D$14971,"United States")</f>
        <v>13</v>
      </c>
      <c r="E19" s="20">
        <f>COUNTIFS('Al Bundy'!$G$5:$G$14971,"Male",'Al Bundy'!$H$5:$H$14971,'Tasks 1,2 - Failed'!$B19,'Al Bundy'!$M$5:$M$14971,"2015",'Al Bundy'!$N$5:$N$14971,'Tasks 1,2 - Failed'!E$10,'Al Bundy'!$D$5:$D$14971,"United States")</f>
        <v>13</v>
      </c>
      <c r="F19" s="20">
        <f>COUNTIFS('Al Bundy'!$G$5:$G$14971,"Male",'Al Bundy'!$H$5:$H$14971,'Tasks 1,2 - Failed'!$B19,'Al Bundy'!$M$5:$M$14971,"2015",'Al Bundy'!$N$5:$N$14971,'Tasks 1,2 - Failed'!F$10,'Al Bundy'!$D$5:$D$14971,"United States")</f>
        <v>15</v>
      </c>
      <c r="G19" s="20">
        <f>COUNTIFS('Al Bundy'!$G$5:$G$14971,"Male",'Al Bundy'!$H$5:$H$14971,'Tasks 1,2 - Failed'!$B19,'Al Bundy'!$M$5:$M$14971,"2015",'Al Bundy'!$N$5:$N$14971,'Tasks 1,2 - Failed'!G$10,'Al Bundy'!$D$5:$D$14971,"United States")</f>
        <v>7</v>
      </c>
      <c r="H19" s="20">
        <f>COUNTIFS('Al Bundy'!$G$5:$G$14971,"Male",'Al Bundy'!$H$5:$H$14971,'Tasks 1,2 - Failed'!$B19,'Al Bundy'!$M$5:$M$14971,"2015",'Al Bundy'!$N$5:$N$14971,'Tasks 1,2 - Failed'!H$10,'Al Bundy'!$D$5:$D$14971,"United States")</f>
        <v>20</v>
      </c>
      <c r="I19" s="20">
        <f>COUNTIFS('Al Bundy'!$G$5:$G$14971,"Male",'Al Bundy'!$H$5:$H$14971,'Tasks 1,2 - Failed'!$B19,'Al Bundy'!$M$5:$M$14971,"2015",'Al Bundy'!$N$5:$N$14971,'Tasks 1,2 - Failed'!I$10,'Al Bundy'!$D$5:$D$14971,"United States")</f>
        <v>22</v>
      </c>
      <c r="J19" s="20">
        <f>COUNTIFS('Al Bundy'!$G$5:$G$14971,"Male",'Al Bundy'!$H$5:$H$14971,'Tasks 1,2 - Failed'!$B19,'Al Bundy'!$M$5:$M$14971,"2015",'Al Bundy'!$N$5:$N$14971,'Tasks 1,2 - Failed'!J$10,'Al Bundy'!$D$5:$D$14971,"United States")</f>
        <v>18</v>
      </c>
      <c r="K19" s="20">
        <f>COUNTIFS('Al Bundy'!$G$5:$G$14971,"Male",'Al Bundy'!$H$5:$H$14971,'Tasks 1,2 - Failed'!$B19,'Al Bundy'!$M$5:$M$14971,"2015",'Al Bundy'!$N$5:$N$14971,'Tasks 1,2 - Failed'!K$10,'Al Bundy'!$D$5:$D$14971,"United States")</f>
        <v>22</v>
      </c>
      <c r="L19" s="20">
        <f>COUNTIFS('Al Bundy'!$G$5:$G$14971,"Male",'Al Bundy'!$H$5:$H$14971,'Tasks 1,2 - Failed'!$B19,'Al Bundy'!$M$5:$M$14971,"2015",'Al Bundy'!$N$5:$N$14971,'Tasks 1,2 - Failed'!L$10,'Al Bundy'!$D$5:$D$14971,"United States")</f>
        <v>15</v>
      </c>
      <c r="M19" s="20">
        <f>COUNTIFS('Al Bundy'!$G$5:$G$14971,"Male",'Al Bundy'!$H$5:$H$14971,'Tasks 1,2 - Failed'!$B19,'Al Bundy'!$M$5:$M$14971,"2015",'Al Bundy'!$N$5:$N$14971,'Tasks 1,2 - Failed'!M$10,'Al Bundy'!$D$5:$D$14971,"United States")</f>
        <v>11</v>
      </c>
      <c r="N19" s="20">
        <f>COUNTIFS('Al Bundy'!$G$5:$G$14971,"Male",'Al Bundy'!$H$5:$H$14971,'Tasks 1,2 - Failed'!$B19,'Al Bundy'!$M$5:$M$14971,"2015",'Al Bundy'!$N$5:$N$14971,'Tasks 1,2 - Failed'!N$10,'Al Bundy'!$D$5:$D$14971,"United States")</f>
        <v>14</v>
      </c>
      <c r="P19" s="20">
        <f>COUNTIFS('Al Bundy'!$G$5:$G$14971,"Male",'Al Bundy'!$H$5:$H$14971,'Tasks 1,2 - Failed'!$B19,'Al Bundy'!$M$5:$M$14971,"2016",'Al Bundy'!$N$5:$N$14971,'Tasks 1,2 - Failed'!P$10,'Al Bundy'!$D$5:$D$14971,"United States")</f>
        <v>17</v>
      </c>
      <c r="Q19" s="20">
        <f>COUNTIFS('Al Bundy'!$G$5:$G$14971,"Male",'Al Bundy'!$H$5:$H$14971,'Tasks 1,2 - Failed'!$B19,'Al Bundy'!$M$5:$M$14971,"2016",'Al Bundy'!$N$5:$N$14971,'Tasks 1,2 - Failed'!Q$10,'Al Bundy'!$D$5:$D$14971,"United States")</f>
        <v>26</v>
      </c>
      <c r="R19" s="20">
        <f>COUNTIFS('Al Bundy'!$G$5:$G$14971,"Male",'Al Bundy'!$H$5:$H$14971,'Tasks 1,2 - Failed'!$B19,'Al Bundy'!$M$5:$M$14971,"2016",'Al Bundy'!$N$5:$N$14971,'Tasks 1,2 - Failed'!R$10,'Al Bundy'!$D$5:$D$14971,"United States")</f>
        <v>26</v>
      </c>
      <c r="S19" s="20">
        <f>COUNTIFS('Al Bundy'!$G$5:$G$14971,"Male",'Al Bundy'!$H$5:$H$14971,'Tasks 1,2 - Failed'!$B19,'Al Bundy'!$M$5:$M$14971,"2016",'Al Bundy'!$N$5:$N$14971,'Tasks 1,2 - Failed'!S$10,'Al Bundy'!$D$5:$D$14971,"United States")</f>
        <v>19</v>
      </c>
      <c r="T19" s="20">
        <f>COUNTIFS('Al Bundy'!$G$5:$G$14971,"Male",'Al Bundy'!$H$5:$H$14971,'Tasks 1,2 - Failed'!$B19,'Al Bundy'!$M$5:$M$14971,"2016",'Al Bundy'!$N$5:$N$14971,'Tasks 1,2 - Failed'!T$10,'Al Bundy'!$D$5:$D$14971,"United States")</f>
        <v>16</v>
      </c>
      <c r="U19" s="20">
        <f>COUNTIFS('Al Bundy'!$G$5:$G$14971,"Male",'Al Bundy'!$H$5:$H$14971,'Tasks 1,2 - Failed'!$B19,'Al Bundy'!$M$5:$M$14971,"2016",'Al Bundy'!$N$5:$N$14971,'Tasks 1,2 - Failed'!U$10,'Al Bundy'!$D$5:$D$14971,"United States")</f>
        <v>31</v>
      </c>
      <c r="V19" s="20">
        <f>COUNTIFS('Al Bundy'!$G$5:$G$14971,"Male",'Al Bundy'!$H$5:$H$14971,'Tasks 1,2 - Failed'!$B19,'Al Bundy'!$M$5:$M$14971,"2016",'Al Bundy'!$N$5:$N$14971,'Tasks 1,2 - Failed'!V$10,'Al Bundy'!$D$5:$D$14971,"United States")</f>
        <v>25</v>
      </c>
      <c r="W19" s="20">
        <f>COUNTIFS('Al Bundy'!$G$5:$G$14971,"Male",'Al Bundy'!$H$5:$H$14971,'Tasks 1,2 - Failed'!$B19,'Al Bundy'!$M$5:$M$14971,"2016",'Al Bundy'!$N$5:$N$14971,'Tasks 1,2 - Failed'!W$10,'Al Bundy'!$D$5:$D$14971,"United States")</f>
        <v>24</v>
      </c>
      <c r="X19" s="20">
        <f>COUNTIFS('Al Bundy'!$G$5:$G$14971,"Male",'Al Bundy'!$H$5:$H$14971,'Tasks 1,2 - Failed'!$B19,'Al Bundy'!$M$5:$M$14971,"2016",'Al Bundy'!$N$5:$N$14971,'Tasks 1,2 - Failed'!X$10,'Al Bundy'!$D$5:$D$14971,"United States")</f>
        <v>23</v>
      </c>
      <c r="Y19" s="20">
        <f>COUNTIFS('Al Bundy'!$G$5:$G$14971,"Male",'Al Bundy'!$H$5:$H$14971,'Tasks 1,2 - Failed'!$B19,'Al Bundy'!$M$5:$M$14971,"2016",'Al Bundy'!$N$5:$N$14971,'Tasks 1,2 - Failed'!Y$10,'Al Bundy'!$D$5:$D$14971,"United States")</f>
        <v>31</v>
      </c>
      <c r="Z19" s="20">
        <f>COUNTIFS('Al Bundy'!$G$5:$G$14971,"Male",'Al Bundy'!$H$5:$H$14971,'Tasks 1,2 - Failed'!$B19,'Al Bundy'!$M$5:$M$14971,"2016",'Al Bundy'!$N$5:$N$14971,'Tasks 1,2 - Failed'!Z$10,'Al Bundy'!$D$5:$D$14971,"United States")</f>
        <v>15</v>
      </c>
      <c r="AA19" s="20">
        <f>COUNTIFS('Al Bundy'!$G$5:$G$14971,"Male",'Al Bundy'!$H$5:$H$14971,'Tasks 1,2 - Failed'!$B19,'Al Bundy'!$M$5:$M$14971,"2016",'Al Bundy'!$N$5:$N$14971,'Tasks 1,2 - Failed'!AA$10,'Al Bundy'!$D$5:$D$14971,"United States")</f>
        <v>20</v>
      </c>
      <c r="AC19" s="6">
        <f t="shared" si="0"/>
        <v>-7.9166666666666661</v>
      </c>
      <c r="AE19" s="6">
        <f t="shared" si="1"/>
        <v>1.3453530196475374</v>
      </c>
      <c r="AG19" s="6">
        <f t="shared" si="2"/>
        <v>2.9611219962442301</v>
      </c>
      <c r="AH19" s="23"/>
      <c r="AI19" s="6">
        <f t="shared" si="3"/>
        <v>-10.877788662910897</v>
      </c>
      <c r="AJ19" s="26">
        <f t="shared" si="4"/>
        <v>-4.9555446704224355</v>
      </c>
      <c r="AL19" s="40" t="e">
        <f t="shared" si="5"/>
        <v>#NUM!</v>
      </c>
      <c r="AN19" s="44">
        <f t="shared" si="6"/>
        <v>-5</v>
      </c>
      <c r="AP19" s="44"/>
      <c r="AR19" s="44"/>
    </row>
    <row r="20" spans="2:44" x14ac:dyDescent="0.15">
      <c r="B20" s="16">
        <v>10.5</v>
      </c>
      <c r="C20" s="20">
        <f>COUNTIFS('Al Bundy'!$G$5:$G$14971,"Male",'Al Bundy'!$H$5:$H$14971,'Tasks 1,2 - Failed'!$B20,'Al Bundy'!$M$5:$M$14971,"2015",'Al Bundy'!$N$5:$N$14971,'Tasks 1,2 - Failed'!C$10,'Al Bundy'!$D$5:$D$14971,"United States")</f>
        <v>7</v>
      </c>
      <c r="D20" s="20">
        <f>COUNTIFS('Al Bundy'!$G$5:$G$14971,"Male",'Al Bundy'!$H$5:$H$14971,'Tasks 1,2 - Failed'!$B20,'Al Bundy'!$M$5:$M$14971,"2015",'Al Bundy'!$N$5:$N$14971,'Tasks 1,2 - Failed'!D$10,'Al Bundy'!$D$5:$D$14971,"United States")</f>
        <v>13</v>
      </c>
      <c r="E20" s="20">
        <f>COUNTIFS('Al Bundy'!$G$5:$G$14971,"Male",'Al Bundy'!$H$5:$H$14971,'Tasks 1,2 - Failed'!$B20,'Al Bundy'!$M$5:$M$14971,"2015",'Al Bundy'!$N$5:$N$14971,'Tasks 1,2 - Failed'!E$10,'Al Bundy'!$D$5:$D$14971,"United States")</f>
        <v>8</v>
      </c>
      <c r="F20" s="20">
        <f>COUNTIFS('Al Bundy'!$G$5:$G$14971,"Male",'Al Bundy'!$H$5:$H$14971,'Tasks 1,2 - Failed'!$B20,'Al Bundy'!$M$5:$M$14971,"2015",'Al Bundy'!$N$5:$N$14971,'Tasks 1,2 - Failed'!F$10,'Al Bundy'!$D$5:$D$14971,"United States")</f>
        <v>8</v>
      </c>
      <c r="G20" s="20">
        <f>COUNTIFS('Al Bundy'!$G$5:$G$14971,"Male",'Al Bundy'!$H$5:$H$14971,'Tasks 1,2 - Failed'!$B20,'Al Bundy'!$M$5:$M$14971,"2015",'Al Bundy'!$N$5:$N$14971,'Tasks 1,2 - Failed'!G$10,'Al Bundy'!$D$5:$D$14971,"United States")</f>
        <v>15</v>
      </c>
      <c r="H20" s="20">
        <f>COUNTIFS('Al Bundy'!$G$5:$G$14971,"Male",'Al Bundy'!$H$5:$H$14971,'Tasks 1,2 - Failed'!$B20,'Al Bundy'!$M$5:$M$14971,"2015",'Al Bundy'!$N$5:$N$14971,'Tasks 1,2 - Failed'!H$10,'Al Bundy'!$D$5:$D$14971,"United States")</f>
        <v>10</v>
      </c>
      <c r="I20" s="20">
        <f>COUNTIFS('Al Bundy'!$G$5:$G$14971,"Male",'Al Bundy'!$H$5:$H$14971,'Tasks 1,2 - Failed'!$B20,'Al Bundy'!$M$5:$M$14971,"2015",'Al Bundy'!$N$5:$N$14971,'Tasks 1,2 - Failed'!I$10,'Al Bundy'!$D$5:$D$14971,"United States")</f>
        <v>16</v>
      </c>
      <c r="J20" s="20">
        <f>COUNTIFS('Al Bundy'!$G$5:$G$14971,"Male",'Al Bundy'!$H$5:$H$14971,'Tasks 1,2 - Failed'!$B20,'Al Bundy'!$M$5:$M$14971,"2015",'Al Bundy'!$N$5:$N$14971,'Tasks 1,2 - Failed'!J$10,'Al Bundy'!$D$5:$D$14971,"United States")</f>
        <v>8</v>
      </c>
      <c r="K20" s="20">
        <f>COUNTIFS('Al Bundy'!$G$5:$G$14971,"Male",'Al Bundy'!$H$5:$H$14971,'Tasks 1,2 - Failed'!$B20,'Al Bundy'!$M$5:$M$14971,"2015",'Al Bundy'!$N$5:$N$14971,'Tasks 1,2 - Failed'!K$10,'Al Bundy'!$D$5:$D$14971,"United States")</f>
        <v>16</v>
      </c>
      <c r="L20" s="20">
        <f>COUNTIFS('Al Bundy'!$G$5:$G$14971,"Male",'Al Bundy'!$H$5:$H$14971,'Tasks 1,2 - Failed'!$B20,'Al Bundy'!$M$5:$M$14971,"2015",'Al Bundy'!$N$5:$N$14971,'Tasks 1,2 - Failed'!L$10,'Al Bundy'!$D$5:$D$14971,"United States")</f>
        <v>16</v>
      </c>
      <c r="M20" s="20">
        <f>COUNTIFS('Al Bundy'!$G$5:$G$14971,"Male",'Al Bundy'!$H$5:$H$14971,'Tasks 1,2 - Failed'!$B20,'Al Bundy'!$M$5:$M$14971,"2015",'Al Bundy'!$N$5:$N$14971,'Tasks 1,2 - Failed'!M$10,'Al Bundy'!$D$5:$D$14971,"United States")</f>
        <v>17</v>
      </c>
      <c r="N20" s="20">
        <f>COUNTIFS('Al Bundy'!$G$5:$G$14971,"Male",'Al Bundy'!$H$5:$H$14971,'Tasks 1,2 - Failed'!$B20,'Al Bundy'!$M$5:$M$14971,"2015",'Al Bundy'!$N$5:$N$14971,'Tasks 1,2 - Failed'!N$10,'Al Bundy'!$D$5:$D$14971,"United States")</f>
        <v>14</v>
      </c>
      <c r="P20" s="20">
        <f>COUNTIFS('Al Bundy'!$G$5:$G$14971,"Male",'Al Bundy'!$H$5:$H$14971,'Tasks 1,2 - Failed'!$B20,'Al Bundy'!$M$5:$M$14971,"2016",'Al Bundy'!$N$5:$N$14971,'Tasks 1,2 - Failed'!P$10,'Al Bundy'!$D$5:$D$14971,"United States")</f>
        <v>13</v>
      </c>
      <c r="Q20" s="20">
        <f>COUNTIFS('Al Bundy'!$G$5:$G$14971,"Male",'Al Bundy'!$H$5:$H$14971,'Tasks 1,2 - Failed'!$B20,'Al Bundy'!$M$5:$M$14971,"2016",'Al Bundy'!$N$5:$N$14971,'Tasks 1,2 - Failed'!Q$10,'Al Bundy'!$D$5:$D$14971,"United States")</f>
        <v>16</v>
      </c>
      <c r="R20" s="20">
        <f>COUNTIFS('Al Bundy'!$G$5:$G$14971,"Male",'Al Bundy'!$H$5:$H$14971,'Tasks 1,2 - Failed'!$B20,'Al Bundy'!$M$5:$M$14971,"2016",'Al Bundy'!$N$5:$N$14971,'Tasks 1,2 - Failed'!R$10,'Al Bundy'!$D$5:$D$14971,"United States")</f>
        <v>22</v>
      </c>
      <c r="S20" s="20">
        <f>COUNTIFS('Al Bundy'!$G$5:$G$14971,"Male",'Al Bundy'!$H$5:$H$14971,'Tasks 1,2 - Failed'!$B20,'Al Bundy'!$M$5:$M$14971,"2016",'Al Bundy'!$N$5:$N$14971,'Tasks 1,2 - Failed'!S$10,'Al Bundy'!$D$5:$D$14971,"United States")</f>
        <v>14</v>
      </c>
      <c r="T20" s="20">
        <f>COUNTIFS('Al Bundy'!$G$5:$G$14971,"Male",'Al Bundy'!$H$5:$H$14971,'Tasks 1,2 - Failed'!$B20,'Al Bundy'!$M$5:$M$14971,"2016",'Al Bundy'!$N$5:$N$14971,'Tasks 1,2 - Failed'!T$10,'Al Bundy'!$D$5:$D$14971,"United States")</f>
        <v>28</v>
      </c>
      <c r="U20" s="20">
        <f>COUNTIFS('Al Bundy'!$G$5:$G$14971,"Male",'Al Bundy'!$H$5:$H$14971,'Tasks 1,2 - Failed'!$B20,'Al Bundy'!$M$5:$M$14971,"2016",'Al Bundy'!$N$5:$N$14971,'Tasks 1,2 - Failed'!U$10,'Al Bundy'!$D$5:$D$14971,"United States")</f>
        <v>19</v>
      </c>
      <c r="V20" s="20">
        <f>COUNTIFS('Al Bundy'!$G$5:$G$14971,"Male",'Al Bundy'!$H$5:$H$14971,'Tasks 1,2 - Failed'!$B20,'Al Bundy'!$M$5:$M$14971,"2016",'Al Bundy'!$N$5:$N$14971,'Tasks 1,2 - Failed'!V$10,'Al Bundy'!$D$5:$D$14971,"United States")</f>
        <v>18</v>
      </c>
      <c r="W20" s="20">
        <f>COUNTIFS('Al Bundy'!$G$5:$G$14971,"Male",'Al Bundy'!$H$5:$H$14971,'Tasks 1,2 - Failed'!$B20,'Al Bundy'!$M$5:$M$14971,"2016",'Al Bundy'!$N$5:$N$14971,'Tasks 1,2 - Failed'!W$10,'Al Bundy'!$D$5:$D$14971,"United States")</f>
        <v>15</v>
      </c>
      <c r="X20" s="20">
        <f>COUNTIFS('Al Bundy'!$G$5:$G$14971,"Male",'Al Bundy'!$H$5:$H$14971,'Tasks 1,2 - Failed'!$B20,'Al Bundy'!$M$5:$M$14971,"2016",'Al Bundy'!$N$5:$N$14971,'Tasks 1,2 - Failed'!X$10,'Al Bundy'!$D$5:$D$14971,"United States")</f>
        <v>19</v>
      </c>
      <c r="Y20" s="20">
        <f>COUNTIFS('Al Bundy'!$G$5:$G$14971,"Male",'Al Bundy'!$H$5:$H$14971,'Tasks 1,2 - Failed'!$B20,'Al Bundy'!$M$5:$M$14971,"2016",'Al Bundy'!$N$5:$N$14971,'Tasks 1,2 - Failed'!Y$10,'Al Bundy'!$D$5:$D$14971,"United States")</f>
        <v>21</v>
      </c>
      <c r="Z20" s="20">
        <f>COUNTIFS('Al Bundy'!$G$5:$G$14971,"Male",'Al Bundy'!$H$5:$H$14971,'Tasks 1,2 - Failed'!$B20,'Al Bundy'!$M$5:$M$14971,"2016",'Al Bundy'!$N$5:$N$14971,'Tasks 1,2 - Failed'!Z$10,'Al Bundy'!$D$5:$D$14971,"United States")</f>
        <v>16</v>
      </c>
      <c r="AA20" s="20">
        <f>COUNTIFS('Al Bundy'!$G$5:$G$14971,"Male",'Al Bundy'!$H$5:$H$14971,'Tasks 1,2 - Failed'!$B20,'Al Bundy'!$M$5:$M$14971,"2016",'Al Bundy'!$N$5:$N$14971,'Tasks 1,2 - Failed'!AA$10,'Al Bundy'!$D$5:$D$14971,"United States")</f>
        <v>10</v>
      </c>
      <c r="AC20" s="6">
        <f t="shared" si="0"/>
        <v>-5.2499999999999982</v>
      </c>
      <c r="AE20" s="6">
        <f t="shared" si="1"/>
        <v>1.5081847407135549</v>
      </c>
      <c r="AG20" s="6">
        <f t="shared" si="2"/>
        <v>3.3195146143105343</v>
      </c>
      <c r="AH20" s="23"/>
      <c r="AI20" s="6">
        <f t="shared" si="3"/>
        <v>-8.569514614310533</v>
      </c>
      <c r="AJ20" s="26">
        <f t="shared" si="4"/>
        <v>-1.9304853856894639</v>
      </c>
      <c r="AL20" s="40" t="e">
        <f t="shared" si="5"/>
        <v>#NUM!</v>
      </c>
      <c r="AN20" s="44">
        <f t="shared" si="6"/>
        <v>-2</v>
      </c>
      <c r="AP20" s="44"/>
      <c r="AR20" s="44"/>
    </row>
    <row r="21" spans="2:44" x14ac:dyDescent="0.15">
      <c r="B21" s="16">
        <v>11</v>
      </c>
      <c r="C21" s="20">
        <f>COUNTIFS('Al Bundy'!$G$5:$G$14971,"Male",'Al Bundy'!$H$5:$H$14971,'Tasks 1,2 - Failed'!$B21,'Al Bundy'!$M$5:$M$14971,"2015",'Al Bundy'!$N$5:$N$14971,'Tasks 1,2 - Failed'!C$10,'Al Bundy'!$D$5:$D$14971,"United States")</f>
        <v>5</v>
      </c>
      <c r="D21" s="20">
        <f>COUNTIFS('Al Bundy'!$G$5:$G$14971,"Male",'Al Bundy'!$H$5:$H$14971,'Tasks 1,2 - Failed'!$B21,'Al Bundy'!$M$5:$M$14971,"2015",'Al Bundy'!$N$5:$N$14971,'Tasks 1,2 - Failed'!D$10,'Al Bundy'!$D$5:$D$14971,"United States")</f>
        <v>5</v>
      </c>
      <c r="E21" s="20">
        <f>COUNTIFS('Al Bundy'!$G$5:$G$14971,"Male",'Al Bundy'!$H$5:$H$14971,'Tasks 1,2 - Failed'!$B21,'Al Bundy'!$M$5:$M$14971,"2015",'Al Bundy'!$N$5:$N$14971,'Tasks 1,2 - Failed'!E$10,'Al Bundy'!$D$5:$D$14971,"United States")</f>
        <v>4</v>
      </c>
      <c r="F21" s="20">
        <f>COUNTIFS('Al Bundy'!$G$5:$G$14971,"Male",'Al Bundy'!$H$5:$H$14971,'Tasks 1,2 - Failed'!$B21,'Al Bundy'!$M$5:$M$14971,"2015",'Al Bundy'!$N$5:$N$14971,'Tasks 1,2 - Failed'!F$10,'Al Bundy'!$D$5:$D$14971,"United States")</f>
        <v>7</v>
      </c>
      <c r="G21" s="20">
        <f>COUNTIFS('Al Bundy'!$G$5:$G$14971,"Male",'Al Bundy'!$H$5:$H$14971,'Tasks 1,2 - Failed'!$B21,'Al Bundy'!$M$5:$M$14971,"2015",'Al Bundy'!$N$5:$N$14971,'Tasks 1,2 - Failed'!G$10,'Al Bundy'!$D$5:$D$14971,"United States")</f>
        <v>5</v>
      </c>
      <c r="H21" s="20">
        <f>COUNTIFS('Al Bundy'!$G$5:$G$14971,"Male",'Al Bundy'!$H$5:$H$14971,'Tasks 1,2 - Failed'!$B21,'Al Bundy'!$M$5:$M$14971,"2015",'Al Bundy'!$N$5:$N$14971,'Tasks 1,2 - Failed'!H$10,'Al Bundy'!$D$5:$D$14971,"United States")</f>
        <v>5</v>
      </c>
      <c r="I21" s="20">
        <f>COUNTIFS('Al Bundy'!$G$5:$G$14971,"Male",'Al Bundy'!$H$5:$H$14971,'Tasks 1,2 - Failed'!$B21,'Al Bundy'!$M$5:$M$14971,"2015",'Al Bundy'!$N$5:$N$14971,'Tasks 1,2 - Failed'!I$10,'Al Bundy'!$D$5:$D$14971,"United States")</f>
        <v>4</v>
      </c>
      <c r="J21" s="20">
        <f>COUNTIFS('Al Bundy'!$G$5:$G$14971,"Male",'Al Bundy'!$H$5:$H$14971,'Tasks 1,2 - Failed'!$B21,'Al Bundy'!$M$5:$M$14971,"2015",'Al Bundy'!$N$5:$N$14971,'Tasks 1,2 - Failed'!J$10,'Al Bundy'!$D$5:$D$14971,"United States")</f>
        <v>6</v>
      </c>
      <c r="K21" s="20">
        <f>COUNTIFS('Al Bundy'!$G$5:$G$14971,"Male",'Al Bundy'!$H$5:$H$14971,'Tasks 1,2 - Failed'!$B21,'Al Bundy'!$M$5:$M$14971,"2015",'Al Bundy'!$N$5:$N$14971,'Tasks 1,2 - Failed'!K$10,'Al Bundy'!$D$5:$D$14971,"United States")</f>
        <v>3</v>
      </c>
      <c r="L21" s="20">
        <f>COUNTIFS('Al Bundy'!$G$5:$G$14971,"Male",'Al Bundy'!$H$5:$H$14971,'Tasks 1,2 - Failed'!$B21,'Al Bundy'!$M$5:$M$14971,"2015",'Al Bundy'!$N$5:$N$14971,'Tasks 1,2 - Failed'!L$10,'Al Bundy'!$D$5:$D$14971,"United States")</f>
        <v>5</v>
      </c>
      <c r="M21" s="20">
        <f>COUNTIFS('Al Bundy'!$G$5:$G$14971,"Male",'Al Bundy'!$H$5:$H$14971,'Tasks 1,2 - Failed'!$B21,'Al Bundy'!$M$5:$M$14971,"2015",'Al Bundy'!$N$5:$N$14971,'Tasks 1,2 - Failed'!M$10,'Al Bundy'!$D$5:$D$14971,"United States")</f>
        <v>5</v>
      </c>
      <c r="N21" s="20">
        <f>COUNTIFS('Al Bundy'!$G$5:$G$14971,"Male",'Al Bundy'!$H$5:$H$14971,'Tasks 1,2 - Failed'!$B21,'Al Bundy'!$M$5:$M$14971,"2015",'Al Bundy'!$N$5:$N$14971,'Tasks 1,2 - Failed'!N$10,'Al Bundy'!$D$5:$D$14971,"United States")</f>
        <v>10</v>
      </c>
      <c r="P21" s="20">
        <f>COUNTIFS('Al Bundy'!$G$5:$G$14971,"Male",'Al Bundy'!$H$5:$H$14971,'Tasks 1,2 - Failed'!$B21,'Al Bundy'!$M$5:$M$14971,"2016",'Al Bundy'!$N$5:$N$14971,'Tasks 1,2 - Failed'!P$10,'Al Bundy'!$D$5:$D$14971,"United States")</f>
        <v>5</v>
      </c>
      <c r="Q21" s="20">
        <f>COUNTIFS('Al Bundy'!$G$5:$G$14971,"Male",'Al Bundy'!$H$5:$H$14971,'Tasks 1,2 - Failed'!$B21,'Al Bundy'!$M$5:$M$14971,"2016",'Al Bundy'!$N$5:$N$14971,'Tasks 1,2 - Failed'!Q$10,'Al Bundy'!$D$5:$D$14971,"United States")</f>
        <v>16</v>
      </c>
      <c r="R21" s="20">
        <f>COUNTIFS('Al Bundy'!$G$5:$G$14971,"Male",'Al Bundy'!$H$5:$H$14971,'Tasks 1,2 - Failed'!$B21,'Al Bundy'!$M$5:$M$14971,"2016",'Al Bundy'!$N$5:$N$14971,'Tasks 1,2 - Failed'!R$10,'Al Bundy'!$D$5:$D$14971,"United States")</f>
        <v>13</v>
      </c>
      <c r="S21" s="20">
        <f>COUNTIFS('Al Bundy'!$G$5:$G$14971,"Male",'Al Bundy'!$H$5:$H$14971,'Tasks 1,2 - Failed'!$B21,'Al Bundy'!$M$5:$M$14971,"2016",'Al Bundy'!$N$5:$N$14971,'Tasks 1,2 - Failed'!S$10,'Al Bundy'!$D$5:$D$14971,"United States")</f>
        <v>10</v>
      </c>
      <c r="T21" s="20">
        <f>COUNTIFS('Al Bundy'!$G$5:$G$14971,"Male",'Al Bundy'!$H$5:$H$14971,'Tasks 1,2 - Failed'!$B21,'Al Bundy'!$M$5:$M$14971,"2016",'Al Bundy'!$N$5:$N$14971,'Tasks 1,2 - Failed'!T$10,'Al Bundy'!$D$5:$D$14971,"United States")</f>
        <v>10</v>
      </c>
      <c r="U21" s="20">
        <f>COUNTIFS('Al Bundy'!$G$5:$G$14971,"Male",'Al Bundy'!$H$5:$H$14971,'Tasks 1,2 - Failed'!$B21,'Al Bundy'!$M$5:$M$14971,"2016",'Al Bundy'!$N$5:$N$14971,'Tasks 1,2 - Failed'!U$10,'Al Bundy'!$D$5:$D$14971,"United States")</f>
        <v>11</v>
      </c>
      <c r="V21" s="20">
        <f>COUNTIFS('Al Bundy'!$G$5:$G$14971,"Male",'Al Bundy'!$H$5:$H$14971,'Tasks 1,2 - Failed'!$B21,'Al Bundy'!$M$5:$M$14971,"2016",'Al Bundy'!$N$5:$N$14971,'Tasks 1,2 - Failed'!V$10,'Al Bundy'!$D$5:$D$14971,"United States")</f>
        <v>15</v>
      </c>
      <c r="W21" s="20">
        <f>COUNTIFS('Al Bundy'!$G$5:$G$14971,"Male",'Al Bundy'!$H$5:$H$14971,'Tasks 1,2 - Failed'!$B21,'Al Bundy'!$M$5:$M$14971,"2016",'Al Bundy'!$N$5:$N$14971,'Tasks 1,2 - Failed'!W$10,'Al Bundy'!$D$5:$D$14971,"United States")</f>
        <v>8</v>
      </c>
      <c r="X21" s="20">
        <f>COUNTIFS('Al Bundy'!$G$5:$G$14971,"Male",'Al Bundy'!$H$5:$H$14971,'Tasks 1,2 - Failed'!$B21,'Al Bundy'!$M$5:$M$14971,"2016",'Al Bundy'!$N$5:$N$14971,'Tasks 1,2 - Failed'!X$10,'Al Bundy'!$D$5:$D$14971,"United States")</f>
        <v>9</v>
      </c>
      <c r="Y21" s="20">
        <f>COUNTIFS('Al Bundy'!$G$5:$G$14971,"Male",'Al Bundy'!$H$5:$H$14971,'Tasks 1,2 - Failed'!$B21,'Al Bundy'!$M$5:$M$14971,"2016",'Al Bundy'!$N$5:$N$14971,'Tasks 1,2 - Failed'!Y$10,'Al Bundy'!$D$5:$D$14971,"United States")</f>
        <v>7</v>
      </c>
      <c r="Z21" s="20">
        <f>COUNTIFS('Al Bundy'!$G$5:$G$14971,"Male",'Al Bundy'!$H$5:$H$14971,'Tasks 1,2 - Failed'!$B21,'Al Bundy'!$M$5:$M$14971,"2016",'Al Bundy'!$N$5:$N$14971,'Tasks 1,2 - Failed'!Z$10,'Al Bundy'!$D$5:$D$14971,"United States")</f>
        <v>6</v>
      </c>
      <c r="AA21" s="20">
        <f>COUNTIFS('Al Bundy'!$G$5:$G$14971,"Male",'Al Bundy'!$H$5:$H$14971,'Tasks 1,2 - Failed'!$B21,'Al Bundy'!$M$5:$M$14971,"2016",'Al Bundy'!$N$5:$N$14971,'Tasks 1,2 - Failed'!AA$10,'Al Bundy'!$D$5:$D$14971,"United States")</f>
        <v>7</v>
      </c>
      <c r="AC21" s="6">
        <f t="shared" si="0"/>
        <v>-4.416666666666667</v>
      </c>
      <c r="AE21" s="6">
        <f t="shared" si="1"/>
        <v>1.2700413577931433</v>
      </c>
      <c r="AG21" s="6">
        <f t="shared" si="2"/>
        <v>2.7953610285027084</v>
      </c>
      <c r="AH21" s="23"/>
      <c r="AI21" s="6">
        <f t="shared" si="3"/>
        <v>-7.2120276951693754</v>
      </c>
      <c r="AJ21" s="26">
        <f t="shared" si="4"/>
        <v>-1.6213056381639586</v>
      </c>
      <c r="AL21" s="40" t="e">
        <f t="shared" si="5"/>
        <v>#NUM!</v>
      </c>
      <c r="AN21" s="44">
        <f t="shared" si="6"/>
        <v>-1.7000000000000002</v>
      </c>
      <c r="AP21" s="44"/>
      <c r="AR21" s="44"/>
    </row>
    <row r="22" spans="2:44" x14ac:dyDescent="0.15">
      <c r="B22" s="16">
        <v>11.5</v>
      </c>
      <c r="C22" s="20">
        <f>COUNTIFS('Al Bundy'!$G$5:$G$14971,"Male",'Al Bundy'!$H$5:$H$14971,'Tasks 1,2 - Failed'!$B22,'Al Bundy'!$M$5:$M$14971,"2015",'Al Bundy'!$N$5:$N$14971,'Tasks 1,2 - Failed'!C$10,'Al Bundy'!$D$5:$D$14971,"United States")</f>
        <v>3</v>
      </c>
      <c r="D22" s="20">
        <f>COUNTIFS('Al Bundy'!$G$5:$G$14971,"Male",'Al Bundy'!$H$5:$H$14971,'Tasks 1,2 - Failed'!$B22,'Al Bundy'!$M$5:$M$14971,"2015",'Al Bundy'!$N$5:$N$14971,'Tasks 1,2 - Failed'!D$10,'Al Bundy'!$D$5:$D$14971,"United States")</f>
        <v>3</v>
      </c>
      <c r="E22" s="20">
        <f>COUNTIFS('Al Bundy'!$G$5:$G$14971,"Male",'Al Bundy'!$H$5:$H$14971,'Tasks 1,2 - Failed'!$B22,'Al Bundy'!$M$5:$M$14971,"2015",'Al Bundy'!$N$5:$N$14971,'Tasks 1,2 - Failed'!E$10,'Al Bundy'!$D$5:$D$14971,"United States")</f>
        <v>2</v>
      </c>
      <c r="F22" s="20">
        <f>COUNTIFS('Al Bundy'!$G$5:$G$14971,"Male",'Al Bundy'!$H$5:$H$14971,'Tasks 1,2 - Failed'!$B22,'Al Bundy'!$M$5:$M$14971,"2015",'Al Bundy'!$N$5:$N$14971,'Tasks 1,2 - Failed'!F$10,'Al Bundy'!$D$5:$D$14971,"United States")</f>
        <v>3</v>
      </c>
      <c r="G22" s="20">
        <f>COUNTIFS('Al Bundy'!$G$5:$G$14971,"Male",'Al Bundy'!$H$5:$H$14971,'Tasks 1,2 - Failed'!$B22,'Al Bundy'!$M$5:$M$14971,"2015",'Al Bundy'!$N$5:$N$14971,'Tasks 1,2 - Failed'!G$10,'Al Bundy'!$D$5:$D$14971,"United States")</f>
        <v>6</v>
      </c>
      <c r="H22" s="20">
        <f>COUNTIFS('Al Bundy'!$G$5:$G$14971,"Male",'Al Bundy'!$H$5:$H$14971,'Tasks 1,2 - Failed'!$B22,'Al Bundy'!$M$5:$M$14971,"2015",'Al Bundy'!$N$5:$N$14971,'Tasks 1,2 - Failed'!H$10,'Al Bundy'!$D$5:$D$14971,"United States")</f>
        <v>9</v>
      </c>
      <c r="I22" s="20">
        <f>COUNTIFS('Al Bundy'!$G$5:$G$14971,"Male",'Al Bundy'!$H$5:$H$14971,'Tasks 1,2 - Failed'!$B22,'Al Bundy'!$M$5:$M$14971,"2015",'Al Bundy'!$N$5:$N$14971,'Tasks 1,2 - Failed'!I$10,'Al Bundy'!$D$5:$D$14971,"United States")</f>
        <v>6</v>
      </c>
      <c r="J22" s="20">
        <f>COUNTIFS('Al Bundy'!$G$5:$G$14971,"Male",'Al Bundy'!$H$5:$H$14971,'Tasks 1,2 - Failed'!$B22,'Al Bundy'!$M$5:$M$14971,"2015",'Al Bundy'!$N$5:$N$14971,'Tasks 1,2 - Failed'!J$10,'Al Bundy'!$D$5:$D$14971,"United States")</f>
        <v>6</v>
      </c>
      <c r="K22" s="20">
        <f>COUNTIFS('Al Bundy'!$G$5:$G$14971,"Male",'Al Bundy'!$H$5:$H$14971,'Tasks 1,2 - Failed'!$B22,'Al Bundy'!$M$5:$M$14971,"2015",'Al Bundy'!$N$5:$N$14971,'Tasks 1,2 - Failed'!K$10,'Al Bundy'!$D$5:$D$14971,"United States")</f>
        <v>3</v>
      </c>
      <c r="L22" s="20">
        <f>COUNTIFS('Al Bundy'!$G$5:$G$14971,"Male",'Al Bundy'!$H$5:$H$14971,'Tasks 1,2 - Failed'!$B22,'Al Bundy'!$M$5:$M$14971,"2015",'Al Bundy'!$N$5:$N$14971,'Tasks 1,2 - Failed'!L$10,'Al Bundy'!$D$5:$D$14971,"United States")</f>
        <v>8</v>
      </c>
      <c r="M22" s="20">
        <f>COUNTIFS('Al Bundy'!$G$5:$G$14971,"Male",'Al Bundy'!$H$5:$H$14971,'Tasks 1,2 - Failed'!$B22,'Al Bundy'!$M$5:$M$14971,"2015",'Al Bundy'!$N$5:$N$14971,'Tasks 1,2 - Failed'!M$10,'Al Bundy'!$D$5:$D$14971,"United States")</f>
        <v>3</v>
      </c>
      <c r="N22" s="20">
        <f>COUNTIFS('Al Bundy'!$G$5:$G$14971,"Male",'Al Bundy'!$H$5:$H$14971,'Tasks 1,2 - Failed'!$B22,'Al Bundy'!$M$5:$M$14971,"2015",'Al Bundy'!$N$5:$N$14971,'Tasks 1,2 - Failed'!N$10,'Al Bundy'!$D$5:$D$14971,"United States")</f>
        <v>7</v>
      </c>
      <c r="P22" s="20">
        <f>COUNTIFS('Al Bundy'!$G$5:$G$14971,"Male",'Al Bundy'!$H$5:$H$14971,'Tasks 1,2 - Failed'!$B22,'Al Bundy'!$M$5:$M$14971,"2016",'Al Bundy'!$N$5:$N$14971,'Tasks 1,2 - Failed'!P$10,'Al Bundy'!$D$5:$D$14971,"United States")</f>
        <v>4</v>
      </c>
      <c r="Q22" s="20">
        <f>COUNTIFS('Al Bundy'!$G$5:$G$14971,"Male",'Al Bundy'!$H$5:$H$14971,'Tasks 1,2 - Failed'!$B22,'Al Bundy'!$M$5:$M$14971,"2016",'Al Bundy'!$N$5:$N$14971,'Tasks 1,2 - Failed'!Q$10,'Al Bundy'!$D$5:$D$14971,"United States")</f>
        <v>3</v>
      </c>
      <c r="R22" s="20">
        <f>COUNTIFS('Al Bundy'!$G$5:$G$14971,"Male",'Al Bundy'!$H$5:$H$14971,'Tasks 1,2 - Failed'!$B22,'Al Bundy'!$M$5:$M$14971,"2016",'Al Bundy'!$N$5:$N$14971,'Tasks 1,2 - Failed'!R$10,'Al Bundy'!$D$5:$D$14971,"United States")</f>
        <v>6</v>
      </c>
      <c r="S22" s="20">
        <f>COUNTIFS('Al Bundy'!$G$5:$G$14971,"Male",'Al Bundy'!$H$5:$H$14971,'Tasks 1,2 - Failed'!$B22,'Al Bundy'!$M$5:$M$14971,"2016",'Al Bundy'!$N$5:$N$14971,'Tasks 1,2 - Failed'!S$10,'Al Bundy'!$D$5:$D$14971,"United States")</f>
        <v>3</v>
      </c>
      <c r="T22" s="20">
        <f>COUNTIFS('Al Bundy'!$G$5:$G$14971,"Male",'Al Bundy'!$H$5:$H$14971,'Tasks 1,2 - Failed'!$B22,'Al Bundy'!$M$5:$M$14971,"2016",'Al Bundy'!$N$5:$N$14971,'Tasks 1,2 - Failed'!T$10,'Al Bundy'!$D$5:$D$14971,"United States")</f>
        <v>3</v>
      </c>
      <c r="U22" s="20">
        <f>COUNTIFS('Al Bundy'!$G$5:$G$14971,"Male",'Al Bundy'!$H$5:$H$14971,'Tasks 1,2 - Failed'!$B22,'Al Bundy'!$M$5:$M$14971,"2016",'Al Bundy'!$N$5:$N$14971,'Tasks 1,2 - Failed'!U$10,'Al Bundy'!$D$5:$D$14971,"United States")</f>
        <v>5</v>
      </c>
      <c r="V22" s="20">
        <f>COUNTIFS('Al Bundy'!$G$5:$G$14971,"Male",'Al Bundy'!$H$5:$H$14971,'Tasks 1,2 - Failed'!$B22,'Al Bundy'!$M$5:$M$14971,"2016",'Al Bundy'!$N$5:$N$14971,'Tasks 1,2 - Failed'!V$10,'Al Bundy'!$D$5:$D$14971,"United States")</f>
        <v>6</v>
      </c>
      <c r="W22" s="20">
        <f>COUNTIFS('Al Bundy'!$G$5:$G$14971,"Male",'Al Bundy'!$H$5:$H$14971,'Tasks 1,2 - Failed'!$B22,'Al Bundy'!$M$5:$M$14971,"2016",'Al Bundy'!$N$5:$N$14971,'Tasks 1,2 - Failed'!W$10,'Al Bundy'!$D$5:$D$14971,"United States")</f>
        <v>4</v>
      </c>
      <c r="X22" s="20">
        <f>COUNTIFS('Al Bundy'!$G$5:$G$14971,"Male",'Al Bundy'!$H$5:$H$14971,'Tasks 1,2 - Failed'!$B22,'Al Bundy'!$M$5:$M$14971,"2016",'Al Bundy'!$N$5:$N$14971,'Tasks 1,2 - Failed'!X$10,'Al Bundy'!$D$5:$D$14971,"United States")</f>
        <v>5</v>
      </c>
      <c r="Y22" s="20">
        <f>COUNTIFS('Al Bundy'!$G$5:$G$14971,"Male",'Al Bundy'!$H$5:$H$14971,'Tasks 1,2 - Failed'!$B22,'Al Bundy'!$M$5:$M$14971,"2016",'Al Bundy'!$N$5:$N$14971,'Tasks 1,2 - Failed'!Y$10,'Al Bundy'!$D$5:$D$14971,"United States")</f>
        <v>12</v>
      </c>
      <c r="Z22" s="20">
        <f>COUNTIFS('Al Bundy'!$G$5:$G$14971,"Male",'Al Bundy'!$H$5:$H$14971,'Tasks 1,2 - Failed'!$B22,'Al Bundy'!$M$5:$M$14971,"2016",'Al Bundy'!$N$5:$N$14971,'Tasks 1,2 - Failed'!Z$10,'Al Bundy'!$D$5:$D$14971,"United States")</f>
        <v>13</v>
      </c>
      <c r="AA22" s="20">
        <f>COUNTIFS('Al Bundy'!$G$5:$G$14971,"Male",'Al Bundy'!$H$5:$H$14971,'Tasks 1,2 - Failed'!$B22,'Al Bundy'!$M$5:$M$14971,"2016",'Al Bundy'!$N$5:$N$14971,'Tasks 1,2 - Failed'!AA$10,'Al Bundy'!$D$5:$D$14971,"United States")</f>
        <v>5</v>
      </c>
      <c r="AC22" s="6">
        <f t="shared" si="0"/>
        <v>-0.83333333333333304</v>
      </c>
      <c r="AE22" s="6">
        <f t="shared" si="1"/>
        <v>1.1066830958984937</v>
      </c>
      <c r="AG22" s="6">
        <f t="shared" si="2"/>
        <v>2.4358094940725845</v>
      </c>
      <c r="AH22" s="23"/>
      <c r="AI22" s="6">
        <f t="shared" si="3"/>
        <v>-3.2691428274059176</v>
      </c>
      <c r="AJ22" s="26">
        <f t="shared" si="4"/>
        <v>1.6024761607392515</v>
      </c>
      <c r="AL22" s="40">
        <f t="shared" si="5"/>
        <v>2</v>
      </c>
      <c r="AN22" s="44">
        <f t="shared" si="6"/>
        <v>1.7000000000000002</v>
      </c>
      <c r="AP22" s="44"/>
      <c r="AR22" s="44"/>
    </row>
    <row r="23" spans="2:44" x14ac:dyDescent="0.15">
      <c r="B23" s="16">
        <v>12</v>
      </c>
      <c r="C23" s="20">
        <f>COUNTIFS('Al Bundy'!$G$5:$G$14971,"Male",'Al Bundy'!$H$5:$H$14971,'Tasks 1,2 - Failed'!$B23,'Al Bundy'!$M$5:$M$14971,"2015",'Al Bundy'!$N$5:$N$14971,'Tasks 1,2 - Failed'!C$10,'Al Bundy'!$D$5:$D$14971,"United States")</f>
        <v>1</v>
      </c>
      <c r="D23" s="20">
        <f>COUNTIFS('Al Bundy'!$G$5:$G$14971,"Male",'Al Bundy'!$H$5:$H$14971,'Tasks 1,2 - Failed'!$B23,'Al Bundy'!$M$5:$M$14971,"2015",'Al Bundy'!$N$5:$N$14971,'Tasks 1,2 - Failed'!D$10,'Al Bundy'!$D$5:$D$14971,"United States")</f>
        <v>0</v>
      </c>
      <c r="E23" s="20">
        <f>COUNTIFS('Al Bundy'!$G$5:$G$14971,"Male",'Al Bundy'!$H$5:$H$14971,'Tasks 1,2 - Failed'!$B23,'Al Bundy'!$M$5:$M$14971,"2015",'Al Bundy'!$N$5:$N$14971,'Tasks 1,2 - Failed'!E$10,'Al Bundy'!$D$5:$D$14971,"United States")</f>
        <v>0</v>
      </c>
      <c r="F23" s="20">
        <f>COUNTIFS('Al Bundy'!$G$5:$G$14971,"Male",'Al Bundy'!$H$5:$H$14971,'Tasks 1,2 - Failed'!$B23,'Al Bundy'!$M$5:$M$14971,"2015",'Al Bundy'!$N$5:$N$14971,'Tasks 1,2 - Failed'!F$10,'Al Bundy'!$D$5:$D$14971,"United States")</f>
        <v>3</v>
      </c>
      <c r="G23" s="20">
        <f>COUNTIFS('Al Bundy'!$G$5:$G$14971,"Male",'Al Bundy'!$H$5:$H$14971,'Tasks 1,2 - Failed'!$B23,'Al Bundy'!$M$5:$M$14971,"2015",'Al Bundy'!$N$5:$N$14971,'Tasks 1,2 - Failed'!G$10,'Al Bundy'!$D$5:$D$14971,"United States")</f>
        <v>1</v>
      </c>
      <c r="H23" s="20">
        <f>COUNTIFS('Al Bundy'!$G$5:$G$14971,"Male",'Al Bundy'!$H$5:$H$14971,'Tasks 1,2 - Failed'!$B23,'Al Bundy'!$M$5:$M$14971,"2015",'Al Bundy'!$N$5:$N$14971,'Tasks 1,2 - Failed'!H$10,'Al Bundy'!$D$5:$D$14971,"United States")</f>
        <v>4</v>
      </c>
      <c r="I23" s="20">
        <f>COUNTIFS('Al Bundy'!$G$5:$G$14971,"Male",'Al Bundy'!$H$5:$H$14971,'Tasks 1,2 - Failed'!$B23,'Al Bundy'!$M$5:$M$14971,"2015",'Al Bundy'!$N$5:$N$14971,'Tasks 1,2 - Failed'!I$10,'Al Bundy'!$D$5:$D$14971,"United States")</f>
        <v>1</v>
      </c>
      <c r="J23" s="20">
        <f>COUNTIFS('Al Bundy'!$G$5:$G$14971,"Male",'Al Bundy'!$H$5:$H$14971,'Tasks 1,2 - Failed'!$B23,'Al Bundy'!$M$5:$M$14971,"2015",'Al Bundy'!$N$5:$N$14971,'Tasks 1,2 - Failed'!J$10,'Al Bundy'!$D$5:$D$14971,"United States")</f>
        <v>2</v>
      </c>
      <c r="K23" s="20">
        <f>COUNTIFS('Al Bundy'!$G$5:$G$14971,"Male",'Al Bundy'!$H$5:$H$14971,'Tasks 1,2 - Failed'!$B23,'Al Bundy'!$M$5:$M$14971,"2015",'Al Bundy'!$N$5:$N$14971,'Tasks 1,2 - Failed'!K$10,'Al Bundy'!$D$5:$D$14971,"United States")</f>
        <v>4</v>
      </c>
      <c r="L23" s="20">
        <f>COUNTIFS('Al Bundy'!$G$5:$G$14971,"Male",'Al Bundy'!$H$5:$H$14971,'Tasks 1,2 - Failed'!$B23,'Al Bundy'!$M$5:$M$14971,"2015",'Al Bundy'!$N$5:$N$14971,'Tasks 1,2 - Failed'!L$10,'Al Bundy'!$D$5:$D$14971,"United States")</f>
        <v>3</v>
      </c>
      <c r="M23" s="20">
        <f>COUNTIFS('Al Bundy'!$G$5:$G$14971,"Male",'Al Bundy'!$H$5:$H$14971,'Tasks 1,2 - Failed'!$B23,'Al Bundy'!$M$5:$M$14971,"2015",'Al Bundy'!$N$5:$N$14971,'Tasks 1,2 - Failed'!M$10,'Al Bundy'!$D$5:$D$14971,"United States")</f>
        <v>6</v>
      </c>
      <c r="N23" s="20">
        <f>COUNTIFS('Al Bundy'!$G$5:$G$14971,"Male",'Al Bundy'!$H$5:$H$14971,'Tasks 1,2 - Failed'!$B23,'Al Bundy'!$M$5:$M$14971,"2015",'Al Bundy'!$N$5:$N$14971,'Tasks 1,2 - Failed'!N$10,'Al Bundy'!$D$5:$D$14971,"United States")</f>
        <v>3</v>
      </c>
      <c r="P23" s="20">
        <f>COUNTIFS('Al Bundy'!$G$5:$G$14971,"Male",'Al Bundy'!$H$5:$H$14971,'Tasks 1,2 - Failed'!$B23,'Al Bundy'!$M$5:$M$14971,"2016",'Al Bundy'!$N$5:$N$14971,'Tasks 1,2 - Failed'!P$10,'Al Bundy'!$D$5:$D$14971,"United States")</f>
        <v>3</v>
      </c>
      <c r="Q23" s="20">
        <f>COUNTIFS('Al Bundy'!$G$5:$G$14971,"Male",'Al Bundy'!$H$5:$H$14971,'Tasks 1,2 - Failed'!$B23,'Al Bundy'!$M$5:$M$14971,"2016",'Al Bundy'!$N$5:$N$14971,'Tasks 1,2 - Failed'!Q$10,'Al Bundy'!$D$5:$D$14971,"United States")</f>
        <v>0</v>
      </c>
      <c r="R23" s="20">
        <f>COUNTIFS('Al Bundy'!$G$5:$G$14971,"Male",'Al Bundy'!$H$5:$H$14971,'Tasks 1,2 - Failed'!$B23,'Al Bundy'!$M$5:$M$14971,"2016",'Al Bundy'!$N$5:$N$14971,'Tasks 1,2 - Failed'!R$10,'Al Bundy'!$D$5:$D$14971,"United States")</f>
        <v>0</v>
      </c>
      <c r="S23" s="20">
        <f>COUNTIFS('Al Bundy'!$G$5:$G$14971,"Male",'Al Bundy'!$H$5:$H$14971,'Tasks 1,2 - Failed'!$B23,'Al Bundy'!$M$5:$M$14971,"2016",'Al Bundy'!$N$5:$N$14971,'Tasks 1,2 - Failed'!S$10,'Al Bundy'!$D$5:$D$14971,"United States")</f>
        <v>4</v>
      </c>
      <c r="T23" s="20">
        <f>COUNTIFS('Al Bundy'!$G$5:$G$14971,"Male",'Al Bundy'!$H$5:$H$14971,'Tasks 1,2 - Failed'!$B23,'Al Bundy'!$M$5:$M$14971,"2016",'Al Bundy'!$N$5:$N$14971,'Tasks 1,2 - Failed'!T$10,'Al Bundy'!$D$5:$D$14971,"United States")</f>
        <v>4</v>
      </c>
      <c r="U23" s="20">
        <f>COUNTIFS('Al Bundy'!$G$5:$G$14971,"Male",'Al Bundy'!$H$5:$H$14971,'Tasks 1,2 - Failed'!$B23,'Al Bundy'!$M$5:$M$14971,"2016",'Al Bundy'!$N$5:$N$14971,'Tasks 1,2 - Failed'!U$10,'Al Bundy'!$D$5:$D$14971,"United States")</f>
        <v>4</v>
      </c>
      <c r="V23" s="20">
        <f>COUNTIFS('Al Bundy'!$G$5:$G$14971,"Male",'Al Bundy'!$H$5:$H$14971,'Tasks 1,2 - Failed'!$B23,'Al Bundy'!$M$5:$M$14971,"2016",'Al Bundy'!$N$5:$N$14971,'Tasks 1,2 - Failed'!V$10,'Al Bundy'!$D$5:$D$14971,"United States")</f>
        <v>3</v>
      </c>
      <c r="W23" s="20">
        <f>COUNTIFS('Al Bundy'!$G$5:$G$14971,"Male",'Al Bundy'!$H$5:$H$14971,'Tasks 1,2 - Failed'!$B23,'Al Bundy'!$M$5:$M$14971,"2016",'Al Bundy'!$N$5:$N$14971,'Tasks 1,2 - Failed'!W$10,'Al Bundy'!$D$5:$D$14971,"United States")</f>
        <v>12</v>
      </c>
      <c r="X23" s="20">
        <f>COUNTIFS('Al Bundy'!$G$5:$G$14971,"Male",'Al Bundy'!$H$5:$H$14971,'Tasks 1,2 - Failed'!$B23,'Al Bundy'!$M$5:$M$14971,"2016",'Al Bundy'!$N$5:$N$14971,'Tasks 1,2 - Failed'!X$10,'Al Bundy'!$D$5:$D$14971,"United States")</f>
        <v>4</v>
      </c>
      <c r="Y23" s="20">
        <f>COUNTIFS('Al Bundy'!$G$5:$G$14971,"Male",'Al Bundy'!$H$5:$H$14971,'Tasks 1,2 - Failed'!$B23,'Al Bundy'!$M$5:$M$14971,"2016",'Al Bundy'!$N$5:$N$14971,'Tasks 1,2 - Failed'!Y$10,'Al Bundy'!$D$5:$D$14971,"United States")</f>
        <v>9</v>
      </c>
      <c r="Z23" s="20">
        <f>COUNTIFS('Al Bundy'!$G$5:$G$14971,"Male",'Al Bundy'!$H$5:$H$14971,'Tasks 1,2 - Failed'!$B23,'Al Bundy'!$M$5:$M$14971,"2016",'Al Bundy'!$N$5:$N$14971,'Tasks 1,2 - Failed'!Z$10,'Al Bundy'!$D$5:$D$14971,"United States")</f>
        <v>2</v>
      </c>
      <c r="AA23" s="20">
        <f>COUNTIFS('Al Bundy'!$G$5:$G$14971,"Male",'Al Bundy'!$H$5:$H$14971,'Tasks 1,2 - Failed'!$B23,'Al Bundy'!$M$5:$M$14971,"2016",'Al Bundy'!$N$5:$N$14971,'Tasks 1,2 - Failed'!AA$10,'Al Bundy'!$D$5:$D$14971,"United States")</f>
        <v>1</v>
      </c>
      <c r="AC23" s="6">
        <f t="shared" si="0"/>
        <v>-1.5</v>
      </c>
      <c r="AE23" s="6">
        <f t="shared" si="1"/>
        <v>1.0552897060221726</v>
      </c>
      <c r="AG23" s="6">
        <f t="shared" si="2"/>
        <v>2.3226926429548023</v>
      </c>
      <c r="AH23" s="23"/>
      <c r="AI23" s="6">
        <f t="shared" si="3"/>
        <v>-3.8226926429548023</v>
      </c>
      <c r="AJ23" s="26">
        <f t="shared" si="4"/>
        <v>0.82269264295480227</v>
      </c>
      <c r="AL23" s="40">
        <f t="shared" si="5"/>
        <v>1</v>
      </c>
      <c r="AN23" s="44">
        <f t="shared" si="6"/>
        <v>0.9</v>
      </c>
      <c r="AP23" s="44"/>
      <c r="AR23" s="44"/>
    </row>
    <row r="24" spans="2:44" x14ac:dyDescent="0.15">
      <c r="B24" s="16">
        <v>13</v>
      </c>
      <c r="C24" s="20">
        <f>COUNTIFS('Al Bundy'!$G$5:$G$14971,"Male",'Al Bundy'!$H$5:$H$14971,'Tasks 1,2 - Failed'!$B24,'Al Bundy'!$M$5:$M$14971,"2015",'Al Bundy'!$N$5:$N$14971,'Tasks 1,2 - Failed'!C$10,'Al Bundy'!$D$5:$D$14971,"United States")</f>
        <v>0</v>
      </c>
      <c r="D24" s="20">
        <f>COUNTIFS('Al Bundy'!$G$5:$G$14971,"Male",'Al Bundy'!$H$5:$H$14971,'Tasks 1,2 - Failed'!$B24,'Al Bundy'!$M$5:$M$14971,"2015",'Al Bundy'!$N$5:$N$14971,'Tasks 1,2 - Failed'!D$10,'Al Bundy'!$D$5:$D$14971,"United States")</f>
        <v>0</v>
      </c>
      <c r="E24" s="20">
        <f>COUNTIFS('Al Bundy'!$G$5:$G$14971,"Male",'Al Bundy'!$H$5:$H$14971,'Tasks 1,2 - Failed'!$B24,'Al Bundy'!$M$5:$M$14971,"2015",'Al Bundy'!$N$5:$N$14971,'Tasks 1,2 - Failed'!E$10,'Al Bundy'!$D$5:$D$14971,"United States")</f>
        <v>1</v>
      </c>
      <c r="F24" s="20">
        <f>COUNTIFS('Al Bundy'!$G$5:$G$14971,"Male",'Al Bundy'!$H$5:$H$14971,'Tasks 1,2 - Failed'!$B24,'Al Bundy'!$M$5:$M$14971,"2015",'Al Bundy'!$N$5:$N$14971,'Tasks 1,2 - Failed'!F$10,'Al Bundy'!$D$5:$D$14971,"United States")</f>
        <v>0</v>
      </c>
      <c r="G24" s="20">
        <f>COUNTIFS('Al Bundy'!$G$5:$G$14971,"Male",'Al Bundy'!$H$5:$H$14971,'Tasks 1,2 - Failed'!$B24,'Al Bundy'!$M$5:$M$14971,"2015",'Al Bundy'!$N$5:$N$14971,'Tasks 1,2 - Failed'!G$10,'Al Bundy'!$D$5:$D$14971,"United States")</f>
        <v>1</v>
      </c>
      <c r="H24" s="20">
        <f>COUNTIFS('Al Bundy'!$G$5:$G$14971,"Male",'Al Bundy'!$H$5:$H$14971,'Tasks 1,2 - Failed'!$B24,'Al Bundy'!$M$5:$M$14971,"2015",'Al Bundy'!$N$5:$N$14971,'Tasks 1,2 - Failed'!H$10,'Al Bundy'!$D$5:$D$14971,"United States")</f>
        <v>3</v>
      </c>
      <c r="I24" s="20">
        <f>COUNTIFS('Al Bundy'!$G$5:$G$14971,"Male",'Al Bundy'!$H$5:$H$14971,'Tasks 1,2 - Failed'!$B24,'Al Bundy'!$M$5:$M$14971,"2015",'Al Bundy'!$N$5:$N$14971,'Tasks 1,2 - Failed'!I$10,'Al Bundy'!$D$5:$D$14971,"United States")</f>
        <v>1</v>
      </c>
      <c r="J24" s="20">
        <f>COUNTIFS('Al Bundy'!$G$5:$G$14971,"Male",'Al Bundy'!$H$5:$H$14971,'Tasks 1,2 - Failed'!$B24,'Al Bundy'!$M$5:$M$14971,"2015",'Al Bundy'!$N$5:$N$14971,'Tasks 1,2 - Failed'!J$10,'Al Bundy'!$D$5:$D$14971,"United States")</f>
        <v>0</v>
      </c>
      <c r="K24" s="20">
        <f>COUNTIFS('Al Bundy'!$G$5:$G$14971,"Male",'Al Bundy'!$H$5:$H$14971,'Tasks 1,2 - Failed'!$B24,'Al Bundy'!$M$5:$M$14971,"2015",'Al Bundy'!$N$5:$N$14971,'Tasks 1,2 - Failed'!K$10,'Al Bundy'!$D$5:$D$14971,"United States")</f>
        <v>0</v>
      </c>
      <c r="L24" s="20">
        <f>COUNTIFS('Al Bundy'!$G$5:$G$14971,"Male",'Al Bundy'!$H$5:$H$14971,'Tasks 1,2 - Failed'!$B24,'Al Bundy'!$M$5:$M$14971,"2015",'Al Bundy'!$N$5:$N$14971,'Tasks 1,2 - Failed'!L$10,'Al Bundy'!$D$5:$D$14971,"United States")</f>
        <v>3</v>
      </c>
      <c r="M24" s="20">
        <f>COUNTIFS('Al Bundy'!$G$5:$G$14971,"Male",'Al Bundy'!$H$5:$H$14971,'Tasks 1,2 - Failed'!$B24,'Al Bundy'!$M$5:$M$14971,"2015",'Al Bundy'!$N$5:$N$14971,'Tasks 1,2 - Failed'!M$10,'Al Bundy'!$D$5:$D$14971,"United States")</f>
        <v>0</v>
      </c>
      <c r="N24" s="20">
        <f>COUNTIFS('Al Bundy'!$G$5:$G$14971,"Male",'Al Bundy'!$H$5:$H$14971,'Tasks 1,2 - Failed'!$B24,'Al Bundy'!$M$5:$M$14971,"2015",'Al Bundy'!$N$5:$N$14971,'Tasks 1,2 - Failed'!N$10,'Al Bundy'!$D$5:$D$14971,"United States")</f>
        <v>1</v>
      </c>
      <c r="P24" s="20">
        <f>COUNTIFS('Al Bundy'!$G$5:$G$14971,"Male",'Al Bundy'!$H$5:$H$14971,'Tasks 1,2 - Failed'!$B24,'Al Bundy'!$M$5:$M$14971,"2016",'Al Bundy'!$N$5:$N$14971,'Tasks 1,2 - Failed'!P$10,'Al Bundy'!$D$5:$D$14971,"United States")</f>
        <v>1</v>
      </c>
      <c r="Q24" s="20">
        <f>COUNTIFS('Al Bundy'!$G$5:$G$14971,"Male",'Al Bundy'!$H$5:$H$14971,'Tasks 1,2 - Failed'!$B24,'Al Bundy'!$M$5:$M$14971,"2016",'Al Bundy'!$N$5:$N$14971,'Tasks 1,2 - Failed'!Q$10,'Al Bundy'!$D$5:$D$14971,"United States")</f>
        <v>1</v>
      </c>
      <c r="R24" s="20">
        <f>COUNTIFS('Al Bundy'!$G$5:$G$14971,"Male",'Al Bundy'!$H$5:$H$14971,'Tasks 1,2 - Failed'!$B24,'Al Bundy'!$M$5:$M$14971,"2016",'Al Bundy'!$N$5:$N$14971,'Tasks 1,2 - Failed'!R$10,'Al Bundy'!$D$5:$D$14971,"United States")</f>
        <v>2</v>
      </c>
      <c r="S24" s="20">
        <f>COUNTIFS('Al Bundy'!$G$5:$G$14971,"Male",'Al Bundy'!$H$5:$H$14971,'Tasks 1,2 - Failed'!$B24,'Al Bundy'!$M$5:$M$14971,"2016",'Al Bundy'!$N$5:$N$14971,'Tasks 1,2 - Failed'!S$10,'Al Bundy'!$D$5:$D$14971,"United States")</f>
        <v>0</v>
      </c>
      <c r="T24" s="20">
        <f>COUNTIFS('Al Bundy'!$G$5:$G$14971,"Male",'Al Bundy'!$H$5:$H$14971,'Tasks 1,2 - Failed'!$B24,'Al Bundy'!$M$5:$M$14971,"2016",'Al Bundy'!$N$5:$N$14971,'Tasks 1,2 - Failed'!T$10,'Al Bundy'!$D$5:$D$14971,"United States")</f>
        <v>3</v>
      </c>
      <c r="U24" s="20">
        <f>COUNTIFS('Al Bundy'!$G$5:$G$14971,"Male",'Al Bundy'!$H$5:$H$14971,'Tasks 1,2 - Failed'!$B24,'Al Bundy'!$M$5:$M$14971,"2016",'Al Bundy'!$N$5:$N$14971,'Tasks 1,2 - Failed'!U$10,'Al Bundy'!$D$5:$D$14971,"United States")</f>
        <v>2</v>
      </c>
      <c r="V24" s="20">
        <f>COUNTIFS('Al Bundy'!$G$5:$G$14971,"Male",'Al Bundy'!$H$5:$H$14971,'Tasks 1,2 - Failed'!$B24,'Al Bundy'!$M$5:$M$14971,"2016",'Al Bundy'!$N$5:$N$14971,'Tasks 1,2 - Failed'!V$10,'Al Bundy'!$D$5:$D$14971,"United States")</f>
        <v>1</v>
      </c>
      <c r="W24" s="20">
        <f>COUNTIFS('Al Bundy'!$G$5:$G$14971,"Male",'Al Bundy'!$H$5:$H$14971,'Tasks 1,2 - Failed'!$B24,'Al Bundy'!$M$5:$M$14971,"2016",'Al Bundy'!$N$5:$N$14971,'Tasks 1,2 - Failed'!W$10,'Al Bundy'!$D$5:$D$14971,"United States")</f>
        <v>0</v>
      </c>
      <c r="X24" s="20">
        <f>COUNTIFS('Al Bundy'!$G$5:$G$14971,"Male",'Al Bundy'!$H$5:$H$14971,'Tasks 1,2 - Failed'!$B24,'Al Bundy'!$M$5:$M$14971,"2016",'Al Bundy'!$N$5:$N$14971,'Tasks 1,2 - Failed'!X$10,'Al Bundy'!$D$5:$D$14971,"United States")</f>
        <v>0</v>
      </c>
      <c r="Y24" s="20">
        <f>COUNTIFS('Al Bundy'!$G$5:$G$14971,"Male",'Al Bundy'!$H$5:$H$14971,'Tasks 1,2 - Failed'!$B24,'Al Bundy'!$M$5:$M$14971,"2016",'Al Bundy'!$N$5:$N$14971,'Tasks 1,2 - Failed'!Y$10,'Al Bundy'!$D$5:$D$14971,"United States")</f>
        <v>4</v>
      </c>
      <c r="Z24" s="20">
        <f>COUNTIFS('Al Bundy'!$G$5:$G$14971,"Male",'Al Bundy'!$H$5:$H$14971,'Tasks 1,2 - Failed'!$B24,'Al Bundy'!$M$5:$M$14971,"2016",'Al Bundy'!$N$5:$N$14971,'Tasks 1,2 - Failed'!Z$10,'Al Bundy'!$D$5:$D$14971,"United States")</f>
        <v>3</v>
      </c>
      <c r="AA24" s="20">
        <f>COUNTIFS('Al Bundy'!$G$5:$G$14971,"Male",'Al Bundy'!$H$5:$H$14971,'Tasks 1,2 - Failed'!$B24,'Al Bundy'!$M$5:$M$14971,"2016",'Al Bundy'!$N$5:$N$14971,'Tasks 1,2 - Failed'!AA$10,'Al Bundy'!$D$5:$D$14971,"United States")</f>
        <v>2</v>
      </c>
      <c r="AC24" s="6">
        <f t="shared" si="0"/>
        <v>-0.74999999999999989</v>
      </c>
      <c r="AE24" s="6">
        <f t="shared" si="1"/>
        <v>0.3046358979224712</v>
      </c>
      <c r="AG24" s="6">
        <f t="shared" si="2"/>
        <v>0.67050361132735914</v>
      </c>
      <c r="AH24" s="23"/>
      <c r="AI24" s="6">
        <f t="shared" si="3"/>
        <v>-1.420503611327359</v>
      </c>
      <c r="AJ24" s="26">
        <f>AC24+AG24</f>
        <v>-7.949638867264075E-2</v>
      </c>
      <c r="AL24" s="40" t="e">
        <f t="shared" si="5"/>
        <v>#NUM!</v>
      </c>
      <c r="AN24" s="44">
        <f t="shared" si="6"/>
        <v>-0.1</v>
      </c>
      <c r="AP24" s="44"/>
      <c r="AR24" s="44"/>
    </row>
    <row r="25" spans="2:44" x14ac:dyDescent="0.15">
      <c r="B25" s="16">
        <v>14</v>
      </c>
      <c r="C25" s="20">
        <f>COUNTIFS('Al Bundy'!$G$5:$G$14971,"Male",'Al Bundy'!$H$5:$H$14971,'Tasks 1,2 - Failed'!$B25,'Al Bundy'!$M$5:$M$14971,"2015",'Al Bundy'!$N$5:$N$14971,'Tasks 1,2 - Failed'!C$10,'Al Bundy'!$D$5:$D$14971,"United States")</f>
        <v>1</v>
      </c>
      <c r="D25" s="20">
        <f>COUNTIFS('Al Bundy'!$G$5:$G$14971,"Male",'Al Bundy'!$H$5:$H$14971,'Tasks 1,2 - Failed'!$B25,'Al Bundy'!$M$5:$M$14971,"2015",'Al Bundy'!$N$5:$N$14971,'Tasks 1,2 - Failed'!D$10,'Al Bundy'!$D$5:$D$14971,"United States")</f>
        <v>2</v>
      </c>
      <c r="E25" s="20">
        <f>COUNTIFS('Al Bundy'!$G$5:$G$14971,"Male",'Al Bundy'!$H$5:$H$14971,'Tasks 1,2 - Failed'!$B25,'Al Bundy'!$M$5:$M$14971,"2015",'Al Bundy'!$N$5:$N$14971,'Tasks 1,2 - Failed'!E$10,'Al Bundy'!$D$5:$D$14971,"United States")</f>
        <v>1</v>
      </c>
      <c r="F25" s="20">
        <f>COUNTIFS('Al Bundy'!$G$5:$G$14971,"Male",'Al Bundy'!$H$5:$H$14971,'Tasks 1,2 - Failed'!$B25,'Al Bundy'!$M$5:$M$14971,"2015",'Al Bundy'!$N$5:$N$14971,'Tasks 1,2 - Failed'!F$10,'Al Bundy'!$D$5:$D$14971,"United States")</f>
        <v>2</v>
      </c>
      <c r="G25" s="20">
        <f>COUNTIFS('Al Bundy'!$G$5:$G$14971,"Male",'Al Bundy'!$H$5:$H$14971,'Tasks 1,2 - Failed'!$B25,'Al Bundy'!$M$5:$M$14971,"2015",'Al Bundy'!$N$5:$N$14971,'Tasks 1,2 - Failed'!G$10,'Al Bundy'!$D$5:$D$14971,"United States")</f>
        <v>1</v>
      </c>
      <c r="H25" s="20">
        <f>COUNTIFS('Al Bundy'!$G$5:$G$14971,"Male",'Al Bundy'!$H$5:$H$14971,'Tasks 1,2 - Failed'!$B25,'Al Bundy'!$M$5:$M$14971,"2015",'Al Bundy'!$N$5:$N$14971,'Tasks 1,2 - Failed'!H$10,'Al Bundy'!$D$5:$D$14971,"United States")</f>
        <v>0</v>
      </c>
      <c r="I25" s="20">
        <f>COUNTIFS('Al Bundy'!$G$5:$G$14971,"Male",'Al Bundy'!$H$5:$H$14971,'Tasks 1,2 - Failed'!$B25,'Al Bundy'!$M$5:$M$14971,"2015",'Al Bundy'!$N$5:$N$14971,'Tasks 1,2 - Failed'!I$10,'Al Bundy'!$D$5:$D$14971,"United States")</f>
        <v>3</v>
      </c>
      <c r="J25" s="20">
        <f>COUNTIFS('Al Bundy'!$G$5:$G$14971,"Male",'Al Bundy'!$H$5:$H$14971,'Tasks 1,2 - Failed'!$B25,'Al Bundy'!$M$5:$M$14971,"2015",'Al Bundy'!$N$5:$N$14971,'Tasks 1,2 - Failed'!J$10,'Al Bundy'!$D$5:$D$14971,"United States")</f>
        <v>3</v>
      </c>
      <c r="K25" s="20">
        <f>COUNTIFS('Al Bundy'!$G$5:$G$14971,"Male",'Al Bundy'!$H$5:$H$14971,'Tasks 1,2 - Failed'!$B25,'Al Bundy'!$M$5:$M$14971,"2015",'Al Bundy'!$N$5:$N$14971,'Tasks 1,2 - Failed'!K$10,'Al Bundy'!$D$5:$D$14971,"United States")</f>
        <v>0</v>
      </c>
      <c r="L25" s="20">
        <f>COUNTIFS('Al Bundy'!$G$5:$G$14971,"Male",'Al Bundy'!$H$5:$H$14971,'Tasks 1,2 - Failed'!$B25,'Al Bundy'!$M$5:$M$14971,"2015",'Al Bundy'!$N$5:$N$14971,'Tasks 1,2 - Failed'!L$10,'Al Bundy'!$D$5:$D$14971,"United States")</f>
        <v>1</v>
      </c>
      <c r="M25" s="20">
        <f>COUNTIFS('Al Bundy'!$G$5:$G$14971,"Male",'Al Bundy'!$H$5:$H$14971,'Tasks 1,2 - Failed'!$B25,'Al Bundy'!$M$5:$M$14971,"2015",'Al Bundy'!$N$5:$N$14971,'Tasks 1,2 - Failed'!M$10,'Al Bundy'!$D$5:$D$14971,"United States")</f>
        <v>2</v>
      </c>
      <c r="N25" s="20">
        <f>COUNTIFS('Al Bundy'!$G$5:$G$14971,"Male",'Al Bundy'!$H$5:$H$14971,'Tasks 1,2 - Failed'!$B25,'Al Bundy'!$M$5:$M$14971,"2015",'Al Bundy'!$N$5:$N$14971,'Tasks 1,2 - Failed'!N$10,'Al Bundy'!$D$5:$D$14971,"United States")</f>
        <v>2</v>
      </c>
      <c r="P25" s="20">
        <f>COUNTIFS('Al Bundy'!$G$5:$G$14971,"Male",'Al Bundy'!$H$5:$H$14971,'Tasks 1,2 - Failed'!$B25,'Al Bundy'!$M$5:$M$14971,"2016",'Al Bundy'!$N$5:$N$14971,'Tasks 1,2 - Failed'!P$10,'Al Bundy'!$D$5:$D$14971,"United States")</f>
        <v>2</v>
      </c>
      <c r="Q25" s="20">
        <f>COUNTIFS('Al Bundy'!$G$5:$G$14971,"Male",'Al Bundy'!$H$5:$H$14971,'Tasks 1,2 - Failed'!$B25,'Al Bundy'!$M$5:$M$14971,"2016",'Al Bundy'!$N$5:$N$14971,'Tasks 1,2 - Failed'!Q$10,'Al Bundy'!$D$5:$D$14971,"United States")</f>
        <v>6</v>
      </c>
      <c r="R25" s="20">
        <f>COUNTIFS('Al Bundy'!$G$5:$G$14971,"Male",'Al Bundy'!$H$5:$H$14971,'Tasks 1,2 - Failed'!$B25,'Al Bundy'!$M$5:$M$14971,"2016",'Al Bundy'!$N$5:$N$14971,'Tasks 1,2 - Failed'!R$10,'Al Bundy'!$D$5:$D$14971,"United States")</f>
        <v>3</v>
      </c>
      <c r="S25" s="20">
        <f>COUNTIFS('Al Bundy'!$G$5:$G$14971,"Male",'Al Bundy'!$H$5:$H$14971,'Tasks 1,2 - Failed'!$B25,'Al Bundy'!$M$5:$M$14971,"2016",'Al Bundy'!$N$5:$N$14971,'Tasks 1,2 - Failed'!S$10,'Al Bundy'!$D$5:$D$14971,"United States")</f>
        <v>3</v>
      </c>
      <c r="T25" s="20">
        <f>COUNTIFS('Al Bundy'!$G$5:$G$14971,"Male",'Al Bundy'!$H$5:$H$14971,'Tasks 1,2 - Failed'!$B25,'Al Bundy'!$M$5:$M$14971,"2016",'Al Bundy'!$N$5:$N$14971,'Tasks 1,2 - Failed'!T$10,'Al Bundy'!$D$5:$D$14971,"United States")</f>
        <v>5</v>
      </c>
      <c r="U25" s="20">
        <f>COUNTIFS('Al Bundy'!$G$5:$G$14971,"Male",'Al Bundy'!$H$5:$H$14971,'Tasks 1,2 - Failed'!$B25,'Al Bundy'!$M$5:$M$14971,"2016",'Al Bundy'!$N$5:$N$14971,'Tasks 1,2 - Failed'!U$10,'Al Bundy'!$D$5:$D$14971,"United States")</f>
        <v>3</v>
      </c>
      <c r="V25" s="20">
        <f>COUNTIFS('Al Bundy'!$G$5:$G$14971,"Male",'Al Bundy'!$H$5:$H$14971,'Tasks 1,2 - Failed'!$B25,'Al Bundy'!$M$5:$M$14971,"2016",'Al Bundy'!$N$5:$N$14971,'Tasks 1,2 - Failed'!V$10,'Al Bundy'!$D$5:$D$14971,"United States")</f>
        <v>2</v>
      </c>
      <c r="W25" s="20">
        <f>COUNTIFS('Al Bundy'!$G$5:$G$14971,"Male",'Al Bundy'!$H$5:$H$14971,'Tasks 1,2 - Failed'!$B25,'Al Bundy'!$M$5:$M$14971,"2016",'Al Bundy'!$N$5:$N$14971,'Tasks 1,2 - Failed'!W$10,'Al Bundy'!$D$5:$D$14971,"United States")</f>
        <v>1</v>
      </c>
      <c r="X25" s="20">
        <f>COUNTIFS('Al Bundy'!$G$5:$G$14971,"Male",'Al Bundy'!$H$5:$H$14971,'Tasks 1,2 - Failed'!$B25,'Al Bundy'!$M$5:$M$14971,"2016",'Al Bundy'!$N$5:$N$14971,'Tasks 1,2 - Failed'!X$10,'Al Bundy'!$D$5:$D$14971,"United States")</f>
        <v>0</v>
      </c>
      <c r="Y25" s="20">
        <f>COUNTIFS('Al Bundy'!$G$5:$G$14971,"Male",'Al Bundy'!$H$5:$H$14971,'Tasks 1,2 - Failed'!$B25,'Al Bundy'!$M$5:$M$14971,"2016",'Al Bundy'!$N$5:$N$14971,'Tasks 1,2 - Failed'!Y$10,'Al Bundy'!$D$5:$D$14971,"United States")</f>
        <v>1</v>
      </c>
      <c r="Z25" s="20">
        <f>COUNTIFS('Al Bundy'!$G$5:$G$14971,"Male",'Al Bundy'!$H$5:$H$14971,'Tasks 1,2 - Failed'!$B25,'Al Bundy'!$M$5:$M$14971,"2016",'Al Bundy'!$N$5:$N$14971,'Tasks 1,2 - Failed'!Z$10,'Al Bundy'!$D$5:$D$14971,"United States")</f>
        <v>2</v>
      </c>
      <c r="AA25" s="20">
        <f>COUNTIFS('Al Bundy'!$G$5:$G$14971,"Male",'Al Bundy'!$H$5:$H$14971,'Tasks 1,2 - Failed'!$B25,'Al Bundy'!$M$5:$M$14971,"2016",'Al Bundy'!$N$5:$N$14971,'Tasks 1,2 - Failed'!AA$10,'Al Bundy'!$D$5:$D$14971,"United States")</f>
        <v>1</v>
      </c>
      <c r="AC25" s="6">
        <f t="shared" si="0"/>
        <v>-0.91666666666666652</v>
      </c>
      <c r="AE25" s="6">
        <f t="shared" si="1"/>
        <v>0.57019844144496101</v>
      </c>
      <c r="AG25" s="6">
        <f t="shared" si="2"/>
        <v>1.2550067696203593</v>
      </c>
      <c r="AH25" s="23"/>
      <c r="AI25" s="6">
        <f t="shared" si="3"/>
        <v>-2.1716734362870258</v>
      </c>
      <c r="AJ25" s="26">
        <f t="shared" si="4"/>
        <v>0.33834010295369277</v>
      </c>
      <c r="AL25" s="40">
        <f t="shared" si="5"/>
        <v>0</v>
      </c>
      <c r="AN25" s="44">
        <f t="shared" si="6"/>
        <v>0.4</v>
      </c>
      <c r="AP25" s="44"/>
      <c r="AR25" s="44"/>
    </row>
    <row r="26" spans="2:44" x14ac:dyDescent="0.15">
      <c r="B26" s="16">
        <v>15</v>
      </c>
      <c r="C26" s="20">
        <f>COUNTIFS('Al Bundy'!$G$5:$G$14971,"Male",'Al Bundy'!$H$5:$H$14971,'Tasks 1,2 - Failed'!$B26,'Al Bundy'!$M$5:$M$14971,"2015",'Al Bundy'!$N$5:$N$14971,'Tasks 1,2 - Failed'!C$10,'Al Bundy'!$D$5:$D$14971,"United States")</f>
        <v>0</v>
      </c>
      <c r="D26" s="20">
        <f>COUNTIFS('Al Bundy'!$G$5:$G$14971,"Male",'Al Bundy'!$H$5:$H$14971,'Tasks 1,2 - Failed'!$B26,'Al Bundy'!$M$5:$M$14971,"2015",'Al Bundy'!$N$5:$N$14971,'Tasks 1,2 - Failed'!D$10,'Al Bundy'!$D$5:$D$14971,"United States")</f>
        <v>0</v>
      </c>
      <c r="E26" s="20">
        <f>COUNTIFS('Al Bundy'!$G$5:$G$14971,"Male",'Al Bundy'!$H$5:$H$14971,'Tasks 1,2 - Failed'!$B26,'Al Bundy'!$M$5:$M$14971,"2015",'Al Bundy'!$N$5:$N$14971,'Tasks 1,2 - Failed'!E$10,'Al Bundy'!$D$5:$D$14971,"United States")</f>
        <v>0</v>
      </c>
      <c r="F26" s="20">
        <f>COUNTIFS('Al Bundy'!$G$5:$G$14971,"Male",'Al Bundy'!$H$5:$H$14971,'Tasks 1,2 - Failed'!$B26,'Al Bundy'!$M$5:$M$14971,"2015",'Al Bundy'!$N$5:$N$14971,'Tasks 1,2 - Failed'!F$10,'Al Bundy'!$D$5:$D$14971,"United States")</f>
        <v>0</v>
      </c>
      <c r="G26" s="20">
        <f>COUNTIFS('Al Bundy'!$G$5:$G$14971,"Male",'Al Bundy'!$H$5:$H$14971,'Tasks 1,2 - Failed'!$B26,'Al Bundy'!$M$5:$M$14971,"2015",'Al Bundy'!$N$5:$N$14971,'Tasks 1,2 - Failed'!G$10,'Al Bundy'!$D$5:$D$14971,"United States")</f>
        <v>1</v>
      </c>
      <c r="H26" s="20">
        <f>COUNTIFS('Al Bundy'!$G$5:$G$14971,"Male",'Al Bundy'!$H$5:$H$14971,'Tasks 1,2 - Failed'!$B26,'Al Bundy'!$M$5:$M$14971,"2015",'Al Bundy'!$N$5:$N$14971,'Tasks 1,2 - Failed'!H$10,'Al Bundy'!$D$5:$D$14971,"United States")</f>
        <v>0</v>
      </c>
      <c r="I26" s="20">
        <f>COUNTIFS('Al Bundy'!$G$5:$G$14971,"Male",'Al Bundy'!$H$5:$H$14971,'Tasks 1,2 - Failed'!$B26,'Al Bundy'!$M$5:$M$14971,"2015",'Al Bundy'!$N$5:$N$14971,'Tasks 1,2 - Failed'!I$10,'Al Bundy'!$D$5:$D$14971,"United States")</f>
        <v>0</v>
      </c>
      <c r="J26" s="20">
        <f>COUNTIFS('Al Bundy'!$G$5:$G$14971,"Male",'Al Bundy'!$H$5:$H$14971,'Tasks 1,2 - Failed'!$B26,'Al Bundy'!$M$5:$M$14971,"2015",'Al Bundy'!$N$5:$N$14971,'Tasks 1,2 - Failed'!J$10,'Al Bundy'!$D$5:$D$14971,"United States")</f>
        <v>1</v>
      </c>
      <c r="K26" s="20">
        <f>COUNTIFS('Al Bundy'!$G$5:$G$14971,"Male",'Al Bundy'!$H$5:$H$14971,'Tasks 1,2 - Failed'!$B26,'Al Bundy'!$M$5:$M$14971,"2015",'Al Bundy'!$N$5:$N$14971,'Tasks 1,2 - Failed'!K$10,'Al Bundy'!$D$5:$D$14971,"United States")</f>
        <v>1</v>
      </c>
      <c r="L26" s="20">
        <f>COUNTIFS('Al Bundy'!$G$5:$G$14971,"Male",'Al Bundy'!$H$5:$H$14971,'Tasks 1,2 - Failed'!$B26,'Al Bundy'!$M$5:$M$14971,"2015",'Al Bundy'!$N$5:$N$14971,'Tasks 1,2 - Failed'!L$10,'Al Bundy'!$D$5:$D$14971,"United States")</f>
        <v>0</v>
      </c>
      <c r="M26" s="20">
        <f>COUNTIFS('Al Bundy'!$G$5:$G$14971,"Male",'Al Bundy'!$H$5:$H$14971,'Tasks 1,2 - Failed'!$B26,'Al Bundy'!$M$5:$M$14971,"2015",'Al Bundy'!$N$5:$N$14971,'Tasks 1,2 - Failed'!M$10,'Al Bundy'!$D$5:$D$14971,"United States")</f>
        <v>1</v>
      </c>
      <c r="N26" s="20">
        <f>COUNTIFS('Al Bundy'!$G$5:$G$14971,"Male",'Al Bundy'!$H$5:$H$14971,'Tasks 1,2 - Failed'!$B26,'Al Bundy'!$M$5:$M$14971,"2015",'Al Bundy'!$N$5:$N$14971,'Tasks 1,2 - Failed'!N$10,'Al Bundy'!$D$5:$D$14971,"United States")</f>
        <v>1</v>
      </c>
      <c r="P26" s="20">
        <f>COUNTIFS('Al Bundy'!$G$5:$G$14971,"Male",'Al Bundy'!$H$5:$H$14971,'Tasks 1,2 - Failed'!$B26,'Al Bundy'!$M$5:$M$14971,"2016",'Al Bundy'!$N$5:$N$14971,'Tasks 1,2 - Failed'!P$10,'Al Bundy'!$D$5:$D$14971,"United States")</f>
        <v>0</v>
      </c>
      <c r="Q26" s="20">
        <f>COUNTIFS('Al Bundy'!$G$5:$G$14971,"Male",'Al Bundy'!$H$5:$H$14971,'Tasks 1,2 - Failed'!$B26,'Al Bundy'!$M$5:$M$14971,"2016",'Al Bundy'!$N$5:$N$14971,'Tasks 1,2 - Failed'!Q$10,'Al Bundy'!$D$5:$D$14971,"United States")</f>
        <v>0</v>
      </c>
      <c r="R26" s="20">
        <f>COUNTIFS('Al Bundy'!$G$5:$G$14971,"Male",'Al Bundy'!$H$5:$H$14971,'Tasks 1,2 - Failed'!$B26,'Al Bundy'!$M$5:$M$14971,"2016",'Al Bundy'!$N$5:$N$14971,'Tasks 1,2 - Failed'!R$10,'Al Bundy'!$D$5:$D$14971,"United States")</f>
        <v>0</v>
      </c>
      <c r="S26" s="20">
        <f>COUNTIFS('Al Bundy'!$G$5:$G$14971,"Male",'Al Bundy'!$H$5:$H$14971,'Tasks 1,2 - Failed'!$B26,'Al Bundy'!$M$5:$M$14971,"2016",'Al Bundy'!$N$5:$N$14971,'Tasks 1,2 - Failed'!S$10,'Al Bundy'!$D$5:$D$14971,"United States")</f>
        <v>1</v>
      </c>
      <c r="T26" s="20">
        <f>COUNTIFS('Al Bundy'!$G$5:$G$14971,"Male",'Al Bundy'!$H$5:$H$14971,'Tasks 1,2 - Failed'!$B26,'Al Bundy'!$M$5:$M$14971,"2016",'Al Bundy'!$N$5:$N$14971,'Tasks 1,2 - Failed'!T$10,'Al Bundy'!$D$5:$D$14971,"United States")</f>
        <v>1</v>
      </c>
      <c r="U26" s="20">
        <f>COUNTIFS('Al Bundy'!$G$5:$G$14971,"Male",'Al Bundy'!$H$5:$H$14971,'Tasks 1,2 - Failed'!$B26,'Al Bundy'!$M$5:$M$14971,"2016",'Al Bundy'!$N$5:$N$14971,'Tasks 1,2 - Failed'!U$10,'Al Bundy'!$D$5:$D$14971,"United States")</f>
        <v>0</v>
      </c>
      <c r="V26" s="20">
        <f>COUNTIFS('Al Bundy'!$G$5:$G$14971,"Male",'Al Bundy'!$H$5:$H$14971,'Tasks 1,2 - Failed'!$B26,'Al Bundy'!$M$5:$M$14971,"2016",'Al Bundy'!$N$5:$N$14971,'Tasks 1,2 - Failed'!V$10,'Al Bundy'!$D$5:$D$14971,"United States")</f>
        <v>4</v>
      </c>
      <c r="W26" s="20">
        <f>COUNTIFS('Al Bundy'!$G$5:$G$14971,"Male",'Al Bundy'!$H$5:$H$14971,'Tasks 1,2 - Failed'!$B26,'Al Bundy'!$M$5:$M$14971,"2016",'Al Bundy'!$N$5:$N$14971,'Tasks 1,2 - Failed'!W$10,'Al Bundy'!$D$5:$D$14971,"United States")</f>
        <v>0</v>
      </c>
      <c r="X26" s="20">
        <f>COUNTIFS('Al Bundy'!$G$5:$G$14971,"Male",'Al Bundy'!$H$5:$H$14971,'Tasks 1,2 - Failed'!$B26,'Al Bundy'!$M$5:$M$14971,"2016",'Al Bundy'!$N$5:$N$14971,'Tasks 1,2 - Failed'!X$10,'Al Bundy'!$D$5:$D$14971,"United States")</f>
        <v>0</v>
      </c>
      <c r="Y26" s="20">
        <f>COUNTIFS('Al Bundy'!$G$5:$G$14971,"Male",'Al Bundy'!$H$5:$H$14971,'Tasks 1,2 - Failed'!$B26,'Al Bundy'!$M$5:$M$14971,"2016",'Al Bundy'!$N$5:$N$14971,'Tasks 1,2 - Failed'!Y$10,'Al Bundy'!$D$5:$D$14971,"United States")</f>
        <v>0</v>
      </c>
      <c r="Z26" s="20">
        <f>COUNTIFS('Al Bundy'!$G$5:$G$14971,"Male",'Al Bundy'!$H$5:$H$14971,'Tasks 1,2 - Failed'!$B26,'Al Bundy'!$M$5:$M$14971,"2016",'Al Bundy'!$N$5:$N$14971,'Tasks 1,2 - Failed'!Z$10,'Al Bundy'!$D$5:$D$14971,"United States")</f>
        <v>0</v>
      </c>
      <c r="AA26" s="20">
        <f>COUNTIFS('Al Bundy'!$G$5:$G$14971,"Male",'Al Bundy'!$H$5:$H$14971,'Tasks 1,2 - Failed'!$B26,'Al Bundy'!$M$5:$M$14971,"2016",'Al Bundy'!$N$5:$N$14971,'Tasks 1,2 - Failed'!AA$10,'Al Bundy'!$D$5:$D$14971,"United States")</f>
        <v>2</v>
      </c>
      <c r="AC26" s="6">
        <f t="shared" si="0"/>
        <v>-0.24999999999999994</v>
      </c>
      <c r="AE26" s="6">
        <f t="shared" si="1"/>
        <v>0.3916747259003201</v>
      </c>
      <c r="AG26" s="6">
        <f t="shared" si="2"/>
        <v>0.86207607170660461</v>
      </c>
      <c r="AH26" s="23"/>
      <c r="AI26" s="6">
        <f t="shared" si="3"/>
        <v>-1.1120760717066045</v>
      </c>
      <c r="AJ26" s="26">
        <f t="shared" si="4"/>
        <v>0.61207607170660472</v>
      </c>
      <c r="AL26" s="40">
        <f t="shared" si="5"/>
        <v>1</v>
      </c>
      <c r="AN26" s="44">
        <f t="shared" si="6"/>
        <v>0.7</v>
      </c>
      <c r="AP26" s="44"/>
      <c r="AR26" s="44"/>
    </row>
    <row r="27" spans="2:44" x14ac:dyDescent="0.15">
      <c r="B27" s="17">
        <v>16</v>
      </c>
      <c r="C27" s="20">
        <f>COUNTIFS('Al Bundy'!$G$5:$G$14971,"Male",'Al Bundy'!$H$5:$H$14971,'Tasks 1,2 - Failed'!$B27,'Al Bundy'!$M$5:$M$14971,"2015",'Al Bundy'!$N$5:$N$14971,'Tasks 1,2 - Failed'!C$10,'Al Bundy'!$D$5:$D$14971,"United States")</f>
        <v>0</v>
      </c>
      <c r="D27" s="20">
        <f>COUNTIFS('Al Bundy'!$G$5:$G$14971,"Male",'Al Bundy'!$H$5:$H$14971,'Tasks 1,2 - Failed'!$B27,'Al Bundy'!$M$5:$M$14971,"2015",'Al Bundy'!$N$5:$N$14971,'Tasks 1,2 - Failed'!D$10,'Al Bundy'!$D$5:$D$14971,"United States")</f>
        <v>0</v>
      </c>
      <c r="E27" s="20">
        <f>COUNTIFS('Al Bundy'!$G$5:$G$14971,"Male",'Al Bundy'!$H$5:$H$14971,'Tasks 1,2 - Failed'!$B27,'Al Bundy'!$M$5:$M$14971,"2015",'Al Bundy'!$N$5:$N$14971,'Tasks 1,2 - Failed'!E$10,'Al Bundy'!$D$5:$D$14971,"United States")</f>
        <v>0</v>
      </c>
      <c r="F27" s="20">
        <f>COUNTIFS('Al Bundy'!$G$5:$G$14971,"Male",'Al Bundy'!$H$5:$H$14971,'Tasks 1,2 - Failed'!$B27,'Al Bundy'!$M$5:$M$14971,"2015",'Al Bundy'!$N$5:$N$14971,'Tasks 1,2 - Failed'!F$10,'Al Bundy'!$D$5:$D$14971,"United States")</f>
        <v>0</v>
      </c>
      <c r="G27" s="20">
        <f>COUNTIFS('Al Bundy'!$G$5:$G$14971,"Male",'Al Bundy'!$H$5:$H$14971,'Tasks 1,2 - Failed'!$B27,'Al Bundy'!$M$5:$M$14971,"2015",'Al Bundy'!$N$5:$N$14971,'Tasks 1,2 - Failed'!G$10,'Al Bundy'!$D$5:$D$14971,"United States")</f>
        <v>0</v>
      </c>
      <c r="H27" s="20">
        <f>COUNTIFS('Al Bundy'!$G$5:$G$14971,"Male",'Al Bundy'!$H$5:$H$14971,'Tasks 1,2 - Failed'!$B27,'Al Bundy'!$M$5:$M$14971,"2015",'Al Bundy'!$N$5:$N$14971,'Tasks 1,2 - Failed'!H$10,'Al Bundy'!$D$5:$D$14971,"United States")</f>
        <v>0</v>
      </c>
      <c r="I27" s="20">
        <f>COUNTIFS('Al Bundy'!$G$5:$G$14971,"Male",'Al Bundy'!$H$5:$H$14971,'Tasks 1,2 - Failed'!$B27,'Al Bundy'!$M$5:$M$14971,"2015",'Al Bundy'!$N$5:$N$14971,'Tasks 1,2 - Failed'!I$10,'Al Bundy'!$D$5:$D$14971,"United States")</f>
        <v>0</v>
      </c>
      <c r="J27" s="20">
        <f>COUNTIFS('Al Bundy'!$G$5:$G$14971,"Male",'Al Bundy'!$H$5:$H$14971,'Tasks 1,2 - Failed'!$B27,'Al Bundy'!$M$5:$M$14971,"2015",'Al Bundy'!$N$5:$N$14971,'Tasks 1,2 - Failed'!J$10,'Al Bundy'!$D$5:$D$14971,"United States")</f>
        <v>0</v>
      </c>
      <c r="K27" s="20">
        <f>COUNTIFS('Al Bundy'!$G$5:$G$14971,"Male",'Al Bundy'!$H$5:$H$14971,'Tasks 1,2 - Failed'!$B27,'Al Bundy'!$M$5:$M$14971,"2015",'Al Bundy'!$N$5:$N$14971,'Tasks 1,2 - Failed'!K$10,'Al Bundy'!$D$5:$D$14971,"United States")</f>
        <v>0</v>
      </c>
      <c r="L27" s="20">
        <f>COUNTIFS('Al Bundy'!$G$5:$G$14971,"Male",'Al Bundy'!$H$5:$H$14971,'Tasks 1,2 - Failed'!$B27,'Al Bundy'!$M$5:$M$14971,"2015",'Al Bundy'!$N$5:$N$14971,'Tasks 1,2 - Failed'!L$10,'Al Bundy'!$D$5:$D$14971,"United States")</f>
        <v>0</v>
      </c>
      <c r="M27" s="20">
        <f>COUNTIFS('Al Bundy'!$G$5:$G$14971,"Male",'Al Bundy'!$H$5:$H$14971,'Tasks 1,2 - Failed'!$B27,'Al Bundy'!$M$5:$M$14971,"2015",'Al Bundy'!$N$5:$N$14971,'Tasks 1,2 - Failed'!M$10,'Al Bundy'!$D$5:$D$14971,"United States")</f>
        <v>0</v>
      </c>
      <c r="N27" s="20">
        <f>COUNTIFS('Al Bundy'!$G$5:$G$14971,"Male",'Al Bundy'!$H$5:$H$14971,'Tasks 1,2 - Failed'!$B27,'Al Bundy'!$M$5:$M$14971,"2015",'Al Bundy'!$N$5:$N$14971,'Tasks 1,2 - Failed'!N$10,'Al Bundy'!$D$5:$D$14971,"United States")</f>
        <v>0</v>
      </c>
      <c r="P27" s="20">
        <f>COUNTIFS('Al Bundy'!$G$5:$G$14971,"Male",'Al Bundy'!$H$5:$H$14971,'Tasks 1,2 - Failed'!$B27,'Al Bundy'!$M$5:$M$14971,"2016",'Al Bundy'!$N$5:$N$14971,'Tasks 1,2 - Failed'!P$10,'Al Bundy'!$D$5:$D$14971,"United States")</f>
        <v>0</v>
      </c>
      <c r="Q27" s="20">
        <f>COUNTIFS('Al Bundy'!$G$5:$G$14971,"Male",'Al Bundy'!$H$5:$H$14971,'Tasks 1,2 - Failed'!$B27,'Al Bundy'!$M$5:$M$14971,"2016",'Al Bundy'!$N$5:$N$14971,'Tasks 1,2 - Failed'!Q$10,'Al Bundy'!$D$5:$D$14971,"United States")</f>
        <v>0</v>
      </c>
      <c r="R27" s="20">
        <f>COUNTIFS('Al Bundy'!$G$5:$G$14971,"Male",'Al Bundy'!$H$5:$H$14971,'Tasks 1,2 - Failed'!$B27,'Al Bundy'!$M$5:$M$14971,"2016",'Al Bundy'!$N$5:$N$14971,'Tasks 1,2 - Failed'!R$10,'Al Bundy'!$D$5:$D$14971,"United States")</f>
        <v>0</v>
      </c>
      <c r="S27" s="20">
        <f>COUNTIFS('Al Bundy'!$G$5:$G$14971,"Male",'Al Bundy'!$H$5:$H$14971,'Tasks 1,2 - Failed'!$B27,'Al Bundy'!$M$5:$M$14971,"2016",'Al Bundy'!$N$5:$N$14971,'Tasks 1,2 - Failed'!S$10,'Al Bundy'!$D$5:$D$14971,"United States")</f>
        <v>0</v>
      </c>
      <c r="T27" s="20">
        <f>COUNTIFS('Al Bundy'!$G$5:$G$14971,"Male",'Al Bundy'!$H$5:$H$14971,'Tasks 1,2 - Failed'!$B27,'Al Bundy'!$M$5:$M$14971,"2016",'Al Bundy'!$N$5:$N$14971,'Tasks 1,2 - Failed'!T$10,'Al Bundy'!$D$5:$D$14971,"United States")</f>
        <v>0</v>
      </c>
      <c r="U27" s="20">
        <f>COUNTIFS('Al Bundy'!$G$5:$G$14971,"Male",'Al Bundy'!$H$5:$H$14971,'Tasks 1,2 - Failed'!$B27,'Al Bundy'!$M$5:$M$14971,"2016",'Al Bundy'!$N$5:$N$14971,'Tasks 1,2 - Failed'!U$10,'Al Bundy'!$D$5:$D$14971,"United States")</f>
        <v>0</v>
      </c>
      <c r="V27" s="20">
        <f>COUNTIFS('Al Bundy'!$G$5:$G$14971,"Male",'Al Bundy'!$H$5:$H$14971,'Tasks 1,2 - Failed'!$B27,'Al Bundy'!$M$5:$M$14971,"2016",'Al Bundy'!$N$5:$N$14971,'Tasks 1,2 - Failed'!V$10,'Al Bundy'!$D$5:$D$14971,"United States")</f>
        <v>0</v>
      </c>
      <c r="W27" s="20">
        <f>COUNTIFS('Al Bundy'!$G$5:$G$14971,"Male",'Al Bundy'!$H$5:$H$14971,'Tasks 1,2 - Failed'!$B27,'Al Bundy'!$M$5:$M$14971,"2016",'Al Bundy'!$N$5:$N$14971,'Tasks 1,2 - Failed'!W$10,'Al Bundy'!$D$5:$D$14971,"United States")</f>
        <v>0</v>
      </c>
      <c r="X27" s="20">
        <f>COUNTIFS('Al Bundy'!$G$5:$G$14971,"Male",'Al Bundy'!$H$5:$H$14971,'Tasks 1,2 - Failed'!$B27,'Al Bundy'!$M$5:$M$14971,"2016",'Al Bundy'!$N$5:$N$14971,'Tasks 1,2 - Failed'!X$10,'Al Bundy'!$D$5:$D$14971,"United States")</f>
        <v>0</v>
      </c>
      <c r="Y27" s="20">
        <f>COUNTIFS('Al Bundy'!$G$5:$G$14971,"Male",'Al Bundy'!$H$5:$H$14971,'Tasks 1,2 - Failed'!$B27,'Al Bundy'!$M$5:$M$14971,"2016",'Al Bundy'!$N$5:$N$14971,'Tasks 1,2 - Failed'!Y$10,'Al Bundy'!$D$5:$D$14971,"United States")</f>
        <v>0</v>
      </c>
      <c r="Z27" s="20">
        <f>COUNTIFS('Al Bundy'!$G$5:$G$14971,"Male",'Al Bundy'!$H$5:$H$14971,'Tasks 1,2 - Failed'!$B27,'Al Bundy'!$M$5:$M$14971,"2016",'Al Bundy'!$N$5:$N$14971,'Tasks 1,2 - Failed'!Z$10,'Al Bundy'!$D$5:$D$14971,"United States")</f>
        <v>0</v>
      </c>
      <c r="AA27" s="20">
        <f>COUNTIFS('Al Bundy'!$G$5:$G$14971,"Male",'Al Bundy'!$H$5:$H$14971,'Tasks 1,2 - Failed'!$B27,'Al Bundy'!$M$5:$M$14971,"2016",'Al Bundy'!$N$5:$N$14971,'Tasks 1,2 - Failed'!AA$10,'Al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3"/>
      <c r="AI27" s="6">
        <f t="shared" si="3"/>
        <v>0</v>
      </c>
      <c r="AJ27" s="26">
        <f t="shared" si="4"/>
        <v>0</v>
      </c>
      <c r="AL27" s="40">
        <f t="shared" si="5"/>
        <v>0</v>
      </c>
      <c r="AN27" s="44">
        <f t="shared" si="6"/>
        <v>0</v>
      </c>
      <c r="AP27" s="45"/>
      <c r="AR27" s="45"/>
    </row>
    <row r="28" spans="2:44" ht="13" thickBot="1" x14ac:dyDescent="0.2">
      <c r="B28" s="21" t="s">
        <v>63</v>
      </c>
      <c r="C28" s="21">
        <f>SUM(C11:C27)</f>
        <v>66</v>
      </c>
      <c r="D28" s="21">
        <f t="shared" ref="D28" si="7">SUM(D11:D27)</f>
        <v>76</v>
      </c>
      <c r="E28" s="21">
        <f t="shared" ref="E28" si="8">SUM(E11:E27)</f>
        <v>65</v>
      </c>
      <c r="F28" s="21">
        <f t="shared" ref="F28" si="9">SUM(F11:F27)</f>
        <v>65</v>
      </c>
      <c r="G28" s="21">
        <f t="shared" ref="G28" si="10">SUM(G11:G27)</f>
        <v>82</v>
      </c>
      <c r="H28" s="21">
        <f t="shared" ref="H28" si="11">SUM(H11:H27)</f>
        <v>103</v>
      </c>
      <c r="I28" s="21">
        <f t="shared" ref="I28" si="12">SUM(I11:I27)</f>
        <v>109</v>
      </c>
      <c r="J28" s="21">
        <f t="shared" ref="J28" si="13">SUM(J11:J27)</f>
        <v>105</v>
      </c>
      <c r="K28" s="21">
        <f t="shared" ref="K28" si="14">SUM(K11:K27)</f>
        <v>105</v>
      </c>
      <c r="L28" s="21">
        <f t="shared" ref="L28" si="15">SUM(L11:L27)</f>
        <v>112</v>
      </c>
      <c r="M28" s="21">
        <f t="shared" ref="M28" si="16">SUM(M11:M27)</f>
        <v>104</v>
      </c>
      <c r="N28" s="21">
        <f t="shared" ref="N28" si="17">SUM(N11:N27)</f>
        <v>101</v>
      </c>
      <c r="P28" s="21">
        <f>SUM(P11:P27)</f>
        <v>110</v>
      </c>
      <c r="Q28" s="21">
        <f t="shared" ref="Q28:AA28" si="18">SUM(Q11:Q27)</f>
        <v>132</v>
      </c>
      <c r="R28" s="21">
        <f t="shared" si="18"/>
        <v>134</v>
      </c>
      <c r="S28" s="21">
        <f t="shared" si="18"/>
        <v>103</v>
      </c>
      <c r="T28" s="21">
        <f t="shared" si="18"/>
        <v>160</v>
      </c>
      <c r="U28" s="21">
        <f t="shared" si="18"/>
        <v>148</v>
      </c>
      <c r="V28" s="21">
        <f t="shared" si="18"/>
        <v>165</v>
      </c>
      <c r="W28" s="21">
        <f t="shared" si="18"/>
        <v>178</v>
      </c>
      <c r="X28" s="21">
        <f t="shared" si="18"/>
        <v>142</v>
      </c>
      <c r="Y28" s="21">
        <f t="shared" si="18"/>
        <v>182</v>
      </c>
      <c r="Z28" s="21">
        <f t="shared" si="18"/>
        <v>125</v>
      </c>
      <c r="AA28" s="21">
        <f t="shared" si="18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38" t="s">
        <v>71</v>
      </c>
    </row>
    <row r="31" spans="2:44" x14ac:dyDescent="0.15">
      <c r="AI31" s="36" t="s">
        <v>73</v>
      </c>
      <c r="AJ31" s="1">
        <v>12</v>
      </c>
    </row>
    <row r="32" spans="2:44" x14ac:dyDescent="0.15">
      <c r="AI32" s="1" t="s">
        <v>96</v>
      </c>
      <c r="AJ32" s="1">
        <v>2.2010000000000001</v>
      </c>
    </row>
    <row r="34" spans="16:31" ht="13" thickBot="1" x14ac:dyDescent="0.2">
      <c r="P34" s="47" t="s">
        <v>97</v>
      </c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C34" s="55" t="s">
        <v>68</v>
      </c>
      <c r="AE34" s="55" t="s">
        <v>99</v>
      </c>
    </row>
    <row r="35" spans="16:31" ht="13" thickBot="1" x14ac:dyDescent="0.2">
      <c r="P35" s="22">
        <v>1</v>
      </c>
      <c r="Q35" s="22">
        <v>2</v>
      </c>
      <c r="R35" s="22">
        <v>3</v>
      </c>
      <c r="S35" s="22">
        <v>4</v>
      </c>
      <c r="T35" s="22">
        <v>5</v>
      </c>
      <c r="U35" s="22">
        <v>6</v>
      </c>
      <c r="V35" s="22">
        <v>7</v>
      </c>
      <c r="W35" s="22">
        <v>8</v>
      </c>
      <c r="X35" s="22">
        <v>9</v>
      </c>
      <c r="Y35" s="22">
        <v>10</v>
      </c>
      <c r="Z35" s="22">
        <v>11</v>
      </c>
      <c r="AA35" s="22">
        <v>12</v>
      </c>
      <c r="AC35" s="22" t="s">
        <v>98</v>
      </c>
      <c r="AE35" s="22" t="s">
        <v>98</v>
      </c>
    </row>
    <row r="36" spans="16:31" x14ac:dyDescent="0.15">
      <c r="P36" s="1">
        <f>C11-P11</f>
        <v>-4</v>
      </c>
      <c r="Q36" s="1">
        <f>D11-Q11</f>
        <v>-1</v>
      </c>
      <c r="R36" s="1">
        <f>E11-R11</f>
        <v>-3</v>
      </c>
      <c r="S36" s="1">
        <f>F11-S11</f>
        <v>-1</v>
      </c>
      <c r="T36" s="1">
        <f>G11-T11</f>
        <v>0</v>
      </c>
      <c r="U36" s="1">
        <f>H11-U11</f>
        <v>-2</v>
      </c>
      <c r="V36" s="1">
        <f>I11-V11</f>
        <v>-2</v>
      </c>
      <c r="W36" s="1">
        <f>J11-W11</f>
        <v>-1</v>
      </c>
      <c r="X36" s="1">
        <f>K11-X11</f>
        <v>2</v>
      </c>
      <c r="Y36" s="1">
        <f>L11-Y11</f>
        <v>-3</v>
      </c>
      <c r="Z36" s="1">
        <f>M11-Z11</f>
        <v>-3</v>
      </c>
      <c r="AA36" s="1">
        <f>N11-AA11</f>
        <v>0</v>
      </c>
      <c r="AC36" s="6">
        <f>AVERAGE(P36:AA36)</f>
        <v>-1.5</v>
      </c>
      <c r="AE36" s="6">
        <f>_xlfn.STDEV.S(P36:AA36)</f>
        <v>1.6787441193290353</v>
      </c>
    </row>
    <row r="37" spans="16:31" x14ac:dyDescent="0.15">
      <c r="P37" s="1">
        <f>C12-P12</f>
        <v>1</v>
      </c>
      <c r="Q37" s="1">
        <f>D12-Q12</f>
        <v>-1</v>
      </c>
      <c r="R37" s="1">
        <f>E12-R12</f>
        <v>0</v>
      </c>
      <c r="S37" s="1">
        <f>F12-S12</f>
        <v>0</v>
      </c>
      <c r="T37" s="1">
        <f>G12-T12</f>
        <v>0</v>
      </c>
      <c r="U37" s="1">
        <f>H12-U12</f>
        <v>0</v>
      </c>
      <c r="V37" s="1">
        <f>I12-V12</f>
        <v>1</v>
      </c>
      <c r="W37" s="1">
        <f>J12-W12</f>
        <v>-4</v>
      </c>
      <c r="X37" s="1">
        <f>K12-X12</f>
        <v>-2</v>
      </c>
      <c r="Y37" s="1">
        <f>L12-Y12</f>
        <v>0</v>
      </c>
      <c r="Z37" s="1">
        <f>M12-Z12</f>
        <v>1</v>
      </c>
      <c r="AA37" s="1">
        <f>N12-AA12</f>
        <v>2</v>
      </c>
      <c r="AC37" s="6">
        <f t="shared" ref="AC37:AC52" si="19">AVERAGE(P37:AA37)</f>
        <v>-0.16666666666666666</v>
      </c>
      <c r="AE37" s="6">
        <f t="shared" ref="AE37:AE52" si="20">_xlfn.STDEV.S(P37:AA37)</f>
        <v>1.5859229221975182</v>
      </c>
    </row>
    <row r="38" spans="16:31" x14ac:dyDescent="0.15">
      <c r="P38" s="1">
        <f>C13-P13</f>
        <v>0</v>
      </c>
      <c r="Q38" s="1">
        <f>D13-Q13</f>
        <v>0</v>
      </c>
      <c r="R38" s="1">
        <f>E13-R13</f>
        <v>-1</v>
      </c>
      <c r="S38" s="1">
        <f>F13-S13</f>
        <v>0</v>
      </c>
      <c r="T38" s="1">
        <f>G13-T13</f>
        <v>-5</v>
      </c>
      <c r="U38" s="1">
        <f>H13-U13</f>
        <v>-2</v>
      </c>
      <c r="V38" s="1">
        <f>I13-V13</f>
        <v>-3</v>
      </c>
      <c r="W38" s="1">
        <f>J13-W13</f>
        <v>-2</v>
      </c>
      <c r="X38" s="1">
        <f>K13-X13</f>
        <v>-2</v>
      </c>
      <c r="Y38" s="1">
        <f>L13-Y13</f>
        <v>2</v>
      </c>
      <c r="Z38" s="1">
        <f>M13-Z13</f>
        <v>2</v>
      </c>
      <c r="AA38" s="1">
        <f>N13-AA13</f>
        <v>3</v>
      </c>
      <c r="AC38" s="6">
        <f t="shared" si="19"/>
        <v>-0.66666666666666663</v>
      </c>
      <c r="AE38" s="6">
        <f t="shared" si="20"/>
        <v>2.3094010767585029</v>
      </c>
    </row>
    <row r="39" spans="16:31" x14ac:dyDescent="0.15">
      <c r="P39" s="1">
        <f>C14-P14</f>
        <v>-3</v>
      </c>
      <c r="Q39" s="1">
        <f>D14-Q14</f>
        <v>-1</v>
      </c>
      <c r="R39" s="1">
        <f>E14-R14</f>
        <v>-1</v>
      </c>
      <c r="S39" s="1">
        <f>F14-S14</f>
        <v>0</v>
      </c>
      <c r="T39" s="1">
        <f>G14-T14</f>
        <v>-7</v>
      </c>
      <c r="U39" s="1">
        <f>H14-U14</f>
        <v>0</v>
      </c>
      <c r="V39" s="1">
        <f>I14-V14</f>
        <v>-4</v>
      </c>
      <c r="W39" s="1">
        <f>J14-W14</f>
        <v>-1</v>
      </c>
      <c r="X39" s="1">
        <f>K14-X14</f>
        <v>-1</v>
      </c>
      <c r="Y39" s="1">
        <f>L14-Y14</f>
        <v>-4</v>
      </c>
      <c r="Z39" s="1">
        <f>M14-Z14</f>
        <v>1</v>
      </c>
      <c r="AA39" s="1">
        <f>N14-AA14</f>
        <v>1</v>
      </c>
      <c r="AC39" s="6">
        <f t="shared" si="19"/>
        <v>-1.6666666666666667</v>
      </c>
      <c r="AE39" s="6">
        <f t="shared" si="20"/>
        <v>2.3868325657594203</v>
      </c>
    </row>
    <row r="40" spans="16:31" x14ac:dyDescent="0.15">
      <c r="P40" s="1">
        <f>C15-P15</f>
        <v>-2</v>
      </c>
      <c r="Q40" s="1">
        <f>D15-Q15</f>
        <v>-6</v>
      </c>
      <c r="R40" s="1">
        <f>E15-R15</f>
        <v>-6</v>
      </c>
      <c r="S40" s="1">
        <f>F15-S15</f>
        <v>-3</v>
      </c>
      <c r="T40" s="1">
        <f>G15-T15</f>
        <v>-6</v>
      </c>
      <c r="U40" s="1">
        <f>H15-U15</f>
        <v>4</v>
      </c>
      <c r="V40" s="1">
        <f>I15-V15</f>
        <v>-5</v>
      </c>
      <c r="W40" s="1">
        <f>J15-W15</f>
        <v>-4</v>
      </c>
      <c r="X40" s="1">
        <f>K15-X15</f>
        <v>-2</v>
      </c>
      <c r="Y40" s="1">
        <f>L15-Y15</f>
        <v>1</v>
      </c>
      <c r="Z40" s="1">
        <f>M15-Z15</f>
        <v>1</v>
      </c>
      <c r="AA40" s="1">
        <f>N15-AA15</f>
        <v>-3</v>
      </c>
      <c r="AC40" s="6">
        <f t="shared" si="19"/>
        <v>-2.5833333333333335</v>
      </c>
      <c r="AE40" s="6">
        <f t="shared" si="20"/>
        <v>3.203927514028917</v>
      </c>
    </row>
    <row r="41" spans="16:31" x14ac:dyDescent="0.15">
      <c r="P41" s="1">
        <f>C16-P16</f>
        <v>-8</v>
      </c>
      <c r="Q41" s="1">
        <f>D16-Q16</f>
        <v>-7</v>
      </c>
      <c r="R41" s="1">
        <f>E16-R16</f>
        <v>-5</v>
      </c>
      <c r="S41" s="1">
        <f>F16-S16</f>
        <v>-7</v>
      </c>
      <c r="T41" s="1">
        <f>G16-T16</f>
        <v>-13</v>
      </c>
      <c r="U41" s="1">
        <f>H16-U16</f>
        <v>2</v>
      </c>
      <c r="V41" s="1">
        <f>I16-V16</f>
        <v>-11</v>
      </c>
      <c r="W41" s="1">
        <f>J16-W16</f>
        <v>-11</v>
      </c>
      <c r="X41" s="1">
        <f>K16-X16</f>
        <v>-2</v>
      </c>
      <c r="Y41" s="1">
        <f>L16-Y16</f>
        <v>3</v>
      </c>
      <c r="Z41" s="1">
        <f>M16-Z16</f>
        <v>-6</v>
      </c>
      <c r="AA41" s="1">
        <f>N16-AA16</f>
        <v>-4</v>
      </c>
      <c r="AC41" s="6">
        <f t="shared" si="19"/>
        <v>-5.75</v>
      </c>
      <c r="AE41" s="6">
        <f t="shared" si="20"/>
        <v>4.9566300868817939</v>
      </c>
    </row>
    <row r="42" spans="16:31" x14ac:dyDescent="0.15">
      <c r="P42" s="1">
        <f>C17-P17</f>
        <v>-7</v>
      </c>
      <c r="Q42" s="1">
        <f>D17-Q17</f>
        <v>1</v>
      </c>
      <c r="R42" s="1">
        <f>E17-R17</f>
        <v>-6</v>
      </c>
      <c r="S42" s="1">
        <f>F17-S17</f>
        <v>-2</v>
      </c>
      <c r="T42" s="1">
        <f>G17-T17</f>
        <v>-4</v>
      </c>
      <c r="U42" s="1">
        <f>H17-U17</f>
        <v>-6</v>
      </c>
      <c r="V42" s="1">
        <f>I17-V17</f>
        <v>-5</v>
      </c>
      <c r="W42" s="1">
        <f>J17-W17</f>
        <v>-9</v>
      </c>
      <c r="X42" s="1">
        <f>K17-X17</f>
        <v>-13</v>
      </c>
      <c r="Y42" s="1">
        <f>L17-Y17</f>
        <v>-8</v>
      </c>
      <c r="Z42" s="1">
        <f>M17-Z17</f>
        <v>-3</v>
      </c>
      <c r="AA42" s="1">
        <f>N17-AA17</f>
        <v>2</v>
      </c>
      <c r="AC42" s="6">
        <f t="shared" si="19"/>
        <v>-5</v>
      </c>
      <c r="AE42" s="6">
        <f t="shared" si="20"/>
        <v>4.1995670772549447</v>
      </c>
    </row>
    <row r="43" spans="16:31" x14ac:dyDescent="0.15">
      <c r="P43" s="1">
        <f>C18-P18</f>
        <v>-1</v>
      </c>
      <c r="Q43" s="1">
        <f>D18-Q18</f>
        <v>-9</v>
      </c>
      <c r="R43" s="1">
        <f>E18-R18</f>
        <v>-4</v>
      </c>
      <c r="S43" s="1">
        <f>F18-S18</f>
        <v>-9</v>
      </c>
      <c r="T43" s="1">
        <f>G18-T18</f>
        <v>-10</v>
      </c>
      <c r="U43" s="1">
        <f>H18-U18</f>
        <v>-17</v>
      </c>
      <c r="V43" s="1">
        <f>I18-V18</f>
        <v>-6</v>
      </c>
      <c r="W43" s="1">
        <f>J18-W18</f>
        <v>-21</v>
      </c>
      <c r="X43" s="1">
        <f>K18-X18</f>
        <v>-6</v>
      </c>
      <c r="Y43" s="1">
        <f>L18-Y18</f>
        <v>-27</v>
      </c>
      <c r="Z43" s="1">
        <f>M18-Z18</f>
        <v>-2</v>
      </c>
      <c r="AA43" s="1">
        <f>N18-AA18</f>
        <v>-2</v>
      </c>
      <c r="AC43" s="6">
        <f t="shared" si="19"/>
        <v>-9.5</v>
      </c>
      <c r="AE43" s="6">
        <f t="shared" si="20"/>
        <v>8.1742389136959908</v>
      </c>
    </row>
    <row r="44" spans="16:31" x14ac:dyDescent="0.15">
      <c r="P44" s="1">
        <f>C19-P19</f>
        <v>-9</v>
      </c>
      <c r="Q44" s="1">
        <f>D19-Q19</f>
        <v>-13</v>
      </c>
      <c r="R44" s="1">
        <f>E19-R19</f>
        <v>-13</v>
      </c>
      <c r="S44" s="1">
        <f>F19-S19</f>
        <v>-4</v>
      </c>
      <c r="T44" s="1">
        <f>G19-T19</f>
        <v>-9</v>
      </c>
      <c r="U44" s="1">
        <f>H19-U19</f>
        <v>-11</v>
      </c>
      <c r="V44" s="1">
        <f>I19-V19</f>
        <v>-3</v>
      </c>
      <c r="W44" s="1">
        <f>J19-W19</f>
        <v>-6</v>
      </c>
      <c r="X44" s="1">
        <f>K19-X19</f>
        <v>-1</v>
      </c>
      <c r="Y44" s="1">
        <f>L19-Y19</f>
        <v>-16</v>
      </c>
      <c r="Z44" s="1">
        <f>M19-Z19</f>
        <v>-4</v>
      </c>
      <c r="AA44" s="1">
        <f>N19-AA19</f>
        <v>-6</v>
      </c>
      <c r="AC44" s="6">
        <f t="shared" si="19"/>
        <v>-7.916666666666667</v>
      </c>
      <c r="AE44" s="6">
        <f t="shared" si="20"/>
        <v>4.6604395682914896</v>
      </c>
    </row>
    <row r="45" spans="16:31" x14ac:dyDescent="0.15">
      <c r="P45" s="1">
        <f>C20-P20</f>
        <v>-6</v>
      </c>
      <c r="Q45" s="1">
        <f>D20-Q20</f>
        <v>-3</v>
      </c>
      <c r="R45" s="1">
        <f>E20-R20</f>
        <v>-14</v>
      </c>
      <c r="S45" s="1">
        <f>F20-S20</f>
        <v>-6</v>
      </c>
      <c r="T45" s="1">
        <f>G20-T20</f>
        <v>-13</v>
      </c>
      <c r="U45" s="1">
        <f>H20-U20</f>
        <v>-9</v>
      </c>
      <c r="V45" s="1">
        <f>I20-V20</f>
        <v>-2</v>
      </c>
      <c r="W45" s="1">
        <f>J20-W20</f>
        <v>-7</v>
      </c>
      <c r="X45" s="1">
        <f>K20-X20</f>
        <v>-3</v>
      </c>
      <c r="Y45" s="1">
        <f>L20-Y20</f>
        <v>-5</v>
      </c>
      <c r="Z45" s="1">
        <f>M20-Z20</f>
        <v>1</v>
      </c>
      <c r="AA45" s="1">
        <f>N20-AA20</f>
        <v>4</v>
      </c>
      <c r="AC45" s="6">
        <f t="shared" si="19"/>
        <v>-5.25</v>
      </c>
      <c r="AE45" s="6">
        <f t="shared" si="20"/>
        <v>5.2245051962319407</v>
      </c>
    </row>
    <row r="46" spans="16:31" x14ac:dyDescent="0.15">
      <c r="P46" s="1">
        <f>C21-P21</f>
        <v>0</v>
      </c>
      <c r="Q46" s="1">
        <f>D21-Q21</f>
        <v>-11</v>
      </c>
      <c r="R46" s="1">
        <f>E21-R21</f>
        <v>-9</v>
      </c>
      <c r="S46" s="1">
        <f>F21-S21</f>
        <v>-3</v>
      </c>
      <c r="T46" s="1">
        <f>G21-T21</f>
        <v>-5</v>
      </c>
      <c r="U46" s="1">
        <f>H21-U21</f>
        <v>-6</v>
      </c>
      <c r="V46" s="1">
        <f>I21-V21</f>
        <v>-11</v>
      </c>
      <c r="W46" s="1">
        <f>J21-W21</f>
        <v>-2</v>
      </c>
      <c r="X46" s="1">
        <f>K21-X21</f>
        <v>-6</v>
      </c>
      <c r="Y46" s="1">
        <f>L21-Y21</f>
        <v>-2</v>
      </c>
      <c r="Z46" s="1">
        <f>M21-Z21</f>
        <v>-1</v>
      </c>
      <c r="AA46" s="1">
        <f>N21-AA21</f>
        <v>3</v>
      </c>
      <c r="AC46" s="6">
        <f t="shared" si="19"/>
        <v>-4.416666666666667</v>
      </c>
      <c r="AE46" s="6">
        <f t="shared" si="20"/>
        <v>4.3995523188229742</v>
      </c>
    </row>
    <row r="47" spans="16:31" x14ac:dyDescent="0.15">
      <c r="P47" s="1">
        <f>C22-P22</f>
        <v>-1</v>
      </c>
      <c r="Q47" s="1">
        <f>D22-Q22</f>
        <v>0</v>
      </c>
      <c r="R47" s="1">
        <f>E22-R22</f>
        <v>-4</v>
      </c>
      <c r="S47" s="1">
        <f>F22-S22</f>
        <v>0</v>
      </c>
      <c r="T47" s="1">
        <f>G22-T22</f>
        <v>3</v>
      </c>
      <c r="U47" s="1">
        <f>H22-U22</f>
        <v>4</v>
      </c>
      <c r="V47" s="1">
        <f>I22-V22</f>
        <v>0</v>
      </c>
      <c r="W47" s="1">
        <f>J22-W22</f>
        <v>2</v>
      </c>
      <c r="X47" s="1">
        <f>K22-X22</f>
        <v>-2</v>
      </c>
      <c r="Y47" s="1">
        <f>L22-Y22</f>
        <v>-4</v>
      </c>
      <c r="Z47" s="1">
        <f>M22-Z22</f>
        <v>-10</v>
      </c>
      <c r="AA47" s="1">
        <f>N22-AA22</f>
        <v>2</v>
      </c>
      <c r="AC47" s="6">
        <f t="shared" si="19"/>
        <v>-0.83333333333333337</v>
      </c>
      <c r="AE47" s="6">
        <f t="shared" si="20"/>
        <v>3.8336626999476224</v>
      </c>
    </row>
    <row r="48" spans="16:31" x14ac:dyDescent="0.15">
      <c r="P48" s="1">
        <f>C23-P23</f>
        <v>-2</v>
      </c>
      <c r="Q48" s="1">
        <f>D23-Q23</f>
        <v>0</v>
      </c>
      <c r="R48" s="1">
        <f>E23-R23</f>
        <v>0</v>
      </c>
      <c r="S48" s="1">
        <f>F23-S23</f>
        <v>-1</v>
      </c>
      <c r="T48" s="1">
        <f>G23-T23</f>
        <v>-3</v>
      </c>
      <c r="U48" s="1">
        <f>H23-U23</f>
        <v>0</v>
      </c>
      <c r="V48" s="1">
        <f>I23-V23</f>
        <v>-2</v>
      </c>
      <c r="W48" s="1">
        <f>J23-W23</f>
        <v>-10</v>
      </c>
      <c r="X48" s="1">
        <f>K23-X23</f>
        <v>0</v>
      </c>
      <c r="Y48" s="1">
        <f>L23-Y23</f>
        <v>-6</v>
      </c>
      <c r="Z48" s="1">
        <f>M23-Z23</f>
        <v>4</v>
      </c>
      <c r="AA48" s="1">
        <f>N23-AA23</f>
        <v>2</v>
      </c>
      <c r="AC48" s="6">
        <f t="shared" si="19"/>
        <v>-1.5</v>
      </c>
      <c r="AE48" s="6">
        <f t="shared" si="20"/>
        <v>3.6556307750696546</v>
      </c>
    </row>
    <row r="49" spans="16:31" x14ac:dyDescent="0.15">
      <c r="P49" s="1">
        <f>C24-P24</f>
        <v>-1</v>
      </c>
      <c r="Q49" s="1">
        <f>D24-Q24</f>
        <v>-1</v>
      </c>
      <c r="R49" s="1">
        <f>E24-R24</f>
        <v>-1</v>
      </c>
      <c r="S49" s="1">
        <f>F24-S24</f>
        <v>0</v>
      </c>
      <c r="T49" s="1">
        <f>G24-T24</f>
        <v>-2</v>
      </c>
      <c r="U49" s="1">
        <f>H24-U24</f>
        <v>1</v>
      </c>
      <c r="V49" s="1">
        <f>I24-V24</f>
        <v>0</v>
      </c>
      <c r="W49" s="1">
        <f>J24-W24</f>
        <v>0</v>
      </c>
      <c r="X49" s="1">
        <f>K24-X24</f>
        <v>0</v>
      </c>
      <c r="Y49" s="1">
        <f>L24-Y24</f>
        <v>-1</v>
      </c>
      <c r="Z49" s="1">
        <f>M24-Z24</f>
        <v>-3</v>
      </c>
      <c r="AA49" s="1">
        <f>N24-AA24</f>
        <v>-1</v>
      </c>
      <c r="AC49" s="6">
        <f t="shared" si="19"/>
        <v>-0.75</v>
      </c>
      <c r="AE49" s="6">
        <f t="shared" si="20"/>
        <v>1.0552897060221726</v>
      </c>
    </row>
    <row r="50" spans="16:31" x14ac:dyDescent="0.15">
      <c r="P50" s="1">
        <f>C25-P25</f>
        <v>-1</v>
      </c>
      <c r="Q50" s="1">
        <f>D25-Q25</f>
        <v>-4</v>
      </c>
      <c r="R50" s="1">
        <f>E25-R25</f>
        <v>-2</v>
      </c>
      <c r="S50" s="1">
        <f>F25-S25</f>
        <v>-1</v>
      </c>
      <c r="T50" s="1">
        <f>G25-T25</f>
        <v>-4</v>
      </c>
      <c r="U50" s="1">
        <f>H25-U25</f>
        <v>-3</v>
      </c>
      <c r="V50" s="1">
        <f>I25-V25</f>
        <v>1</v>
      </c>
      <c r="W50" s="1">
        <f>J25-W25</f>
        <v>2</v>
      </c>
      <c r="X50" s="1">
        <f>K25-X25</f>
        <v>0</v>
      </c>
      <c r="Y50" s="1">
        <f>L25-Y25</f>
        <v>0</v>
      </c>
      <c r="Z50" s="1">
        <f>M25-Z25</f>
        <v>0</v>
      </c>
      <c r="AA50" s="1">
        <f>N25-AA25</f>
        <v>1</v>
      </c>
      <c r="AC50" s="6">
        <f t="shared" si="19"/>
        <v>-0.91666666666666663</v>
      </c>
      <c r="AE50" s="6">
        <f t="shared" si="20"/>
        <v>1.9752253419585197</v>
      </c>
    </row>
    <row r="51" spans="16:31" x14ac:dyDescent="0.15">
      <c r="P51" s="1">
        <f>C26-P26</f>
        <v>0</v>
      </c>
      <c r="Q51" s="1">
        <f>D26-Q26</f>
        <v>0</v>
      </c>
      <c r="R51" s="1">
        <f>E26-R26</f>
        <v>0</v>
      </c>
      <c r="S51" s="1">
        <f>F26-S26</f>
        <v>-1</v>
      </c>
      <c r="T51" s="1">
        <f>G26-T26</f>
        <v>0</v>
      </c>
      <c r="U51" s="1">
        <f>H26-U26</f>
        <v>0</v>
      </c>
      <c r="V51" s="1">
        <f>I26-V26</f>
        <v>-4</v>
      </c>
      <c r="W51" s="1">
        <f>J26-W26</f>
        <v>1</v>
      </c>
      <c r="X51" s="1">
        <f>K26-X26</f>
        <v>1</v>
      </c>
      <c r="Y51" s="1">
        <f>L26-Y26</f>
        <v>0</v>
      </c>
      <c r="Z51" s="1">
        <f>M26-Z26</f>
        <v>1</v>
      </c>
      <c r="AA51" s="1">
        <f>N26-AA26</f>
        <v>-1</v>
      </c>
      <c r="AC51" s="6">
        <f t="shared" si="19"/>
        <v>-0.25</v>
      </c>
      <c r="AE51" s="6">
        <f t="shared" si="20"/>
        <v>1.3568010505999362</v>
      </c>
    </row>
    <row r="52" spans="16:31" x14ac:dyDescent="0.15">
      <c r="P52" s="1">
        <f>C27-P27</f>
        <v>0</v>
      </c>
      <c r="Q52" s="1">
        <f>D27-Q27</f>
        <v>0</v>
      </c>
      <c r="R52" s="1">
        <f>E27-R27</f>
        <v>0</v>
      </c>
      <c r="S52" s="1">
        <f>F27-S27</f>
        <v>0</v>
      </c>
      <c r="T52" s="1">
        <f>G27-T27</f>
        <v>0</v>
      </c>
      <c r="U52" s="1">
        <f>H27-U27</f>
        <v>0</v>
      </c>
      <c r="V52" s="1">
        <f>I27-V27</f>
        <v>0</v>
      </c>
      <c r="W52" s="1">
        <f>J27-W27</f>
        <v>0</v>
      </c>
      <c r="X52" s="1">
        <f>K27-X27</f>
        <v>0</v>
      </c>
      <c r="Y52" s="1">
        <f>L27-Y27</f>
        <v>0</v>
      </c>
      <c r="Z52" s="1">
        <f>M27-Z27</f>
        <v>0</v>
      </c>
      <c r="AA52" s="1">
        <f>N27-AA27</f>
        <v>0</v>
      </c>
      <c r="AC52" s="6">
        <f t="shared" si="19"/>
        <v>0</v>
      </c>
      <c r="AE52" s="6">
        <f t="shared" si="20"/>
        <v>0</v>
      </c>
    </row>
  </sheetData>
  <mergeCells count="8">
    <mergeCell ref="P34:AA34"/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zoomScaleNormal="100" workbookViewId="0">
      <selection activeCell="AM16" sqref="AM16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6" t="s">
        <v>69</v>
      </c>
    </row>
    <row r="4" spans="2:44" x14ac:dyDescent="0.15">
      <c r="B4" s="36" t="s">
        <v>92</v>
      </c>
    </row>
    <row r="6" spans="2:44" ht="13" x14ac:dyDescent="0.15">
      <c r="B6" s="5"/>
      <c r="AL6" s="36"/>
    </row>
    <row r="7" spans="2:44" x14ac:dyDescent="0.15">
      <c r="AL7" s="36"/>
    </row>
    <row r="8" spans="2:44" ht="13" x14ac:dyDescent="0.15">
      <c r="B8" s="5" t="s">
        <v>80</v>
      </c>
      <c r="G8" s="4"/>
      <c r="H8" s="4"/>
      <c r="I8" s="4"/>
      <c r="K8" s="24"/>
      <c r="L8" s="3"/>
      <c r="M8" s="3"/>
      <c r="N8" s="3"/>
      <c r="AO8" s="37"/>
      <c r="AP8" s="37"/>
    </row>
    <row r="9" spans="2:44" ht="13" x14ac:dyDescent="0.15">
      <c r="B9" s="5"/>
      <c r="G9" s="4"/>
      <c r="H9" s="4"/>
      <c r="I9" s="4"/>
      <c r="K9" s="24"/>
      <c r="L9" s="3"/>
      <c r="M9" s="3"/>
      <c r="N9" s="3"/>
      <c r="AO9" s="37"/>
      <c r="AP9" s="37"/>
    </row>
    <row r="10" spans="2:44" ht="13" x14ac:dyDescent="0.15">
      <c r="B10" s="5"/>
      <c r="G10" s="4"/>
      <c r="H10" s="4"/>
      <c r="I10" s="4"/>
      <c r="K10" s="24"/>
      <c r="L10" s="3"/>
      <c r="M10" s="3"/>
      <c r="N10" s="3"/>
    </row>
    <row r="11" spans="2:44" ht="15" customHeight="1" thickBot="1" x14ac:dyDescent="0.2">
      <c r="C11" s="49" t="s">
        <v>76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P11" s="49" t="s">
        <v>77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C11" s="47" t="s">
        <v>68</v>
      </c>
      <c r="AD11" s="48"/>
      <c r="AF11" s="47" t="s">
        <v>70</v>
      </c>
      <c r="AG11" s="48"/>
      <c r="AI11" s="46" t="s">
        <v>78</v>
      </c>
      <c r="AK11" s="46" t="s">
        <v>72</v>
      </c>
      <c r="AM11" s="54" t="s">
        <v>94</v>
      </c>
      <c r="AN11" s="54"/>
      <c r="AO11" s="39"/>
      <c r="AP11" s="39"/>
      <c r="AQ11" s="39"/>
      <c r="AR11" s="39"/>
    </row>
    <row r="12" spans="2:44" ht="15" customHeight="1" thickBot="1" x14ac:dyDescent="0.2">
      <c r="B12" s="18" t="s">
        <v>15</v>
      </c>
      <c r="C12" s="22">
        <v>1</v>
      </c>
      <c r="D12" s="22">
        <v>2</v>
      </c>
      <c r="E12" s="22">
        <v>3</v>
      </c>
      <c r="F12" s="22">
        <v>4</v>
      </c>
      <c r="G12" s="22">
        <v>5</v>
      </c>
      <c r="H12" s="22">
        <v>6</v>
      </c>
      <c r="I12" s="22">
        <v>7</v>
      </c>
      <c r="J12" s="22">
        <v>8</v>
      </c>
      <c r="K12" s="22">
        <v>9</v>
      </c>
      <c r="L12" s="22">
        <v>10</v>
      </c>
      <c r="M12" s="22">
        <v>11</v>
      </c>
      <c r="N12" s="22">
        <v>12</v>
      </c>
      <c r="P12" s="22">
        <v>1</v>
      </c>
      <c r="Q12" s="22">
        <v>2</v>
      </c>
      <c r="R12" s="22">
        <v>3</v>
      </c>
      <c r="S12" s="22">
        <v>4</v>
      </c>
      <c r="T12" s="22">
        <v>5</v>
      </c>
      <c r="U12" s="22">
        <v>6</v>
      </c>
      <c r="V12" s="22">
        <v>7</v>
      </c>
      <c r="W12" s="22">
        <v>8</v>
      </c>
      <c r="X12" s="22">
        <v>9</v>
      </c>
      <c r="Y12" s="22">
        <v>10</v>
      </c>
      <c r="Z12" s="22">
        <v>11</v>
      </c>
      <c r="AA12" s="22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2"/>
      <c r="AJ12" s="3"/>
      <c r="AK12" s="46"/>
      <c r="AL12" s="3"/>
      <c r="AM12" s="54"/>
      <c r="AN12" s="54"/>
      <c r="AO12" s="53"/>
      <c r="AP12" s="53"/>
      <c r="AQ12" s="53"/>
      <c r="AR12" s="53"/>
    </row>
    <row r="13" spans="2:44" x14ac:dyDescent="0.15">
      <c r="B13" s="16">
        <v>4</v>
      </c>
      <c r="C13" s="20">
        <f>COUNTIFS('Al Bundy'!$G$5:$G$14971,"Female",'Al Bundy'!$H$5:$H$14971,'Task 3'!$B13,'Al Bundy'!$N$5:$N$14971,'Task 3'!C$12,'Al Bundy'!$F$5:$F$14971,"GER1",'Al Bundy'!$M$5:$M$14971,"2016")</f>
        <v>0</v>
      </c>
      <c r="D13" s="20">
        <f>COUNTIFS('Al Bundy'!$G$5:$G$14971,"Female",'Al Bundy'!$H$5:$H$14971,'Task 3'!$B13,'Al Bundy'!$N$5:$N$14971,'Task 3'!D$12,'Al Bundy'!$F$5:$F$14971,"GER1",'Al Bundy'!$M$5:$M$14971,"2016")</f>
        <v>0</v>
      </c>
      <c r="E13" s="20">
        <f>COUNTIFS('Al Bundy'!$G$5:$G$14971,"Female",'Al Bundy'!$H$5:$H$14971,'Task 3'!$B13,'Al Bundy'!$N$5:$N$14971,'Task 3'!E$12,'Al Bundy'!$F$5:$F$14971,"GER1",'Al Bundy'!$M$5:$M$14971,"2016")</f>
        <v>0</v>
      </c>
      <c r="F13" s="20">
        <f>COUNTIFS('Al Bundy'!$G$5:$G$14971,"Female",'Al Bundy'!$H$5:$H$14971,'Task 3'!$B13,'Al Bundy'!$N$5:$N$14971,'Task 3'!F$12,'Al Bundy'!$F$5:$F$14971,"GER1",'Al Bundy'!$M$5:$M$14971,"2016")</f>
        <v>0</v>
      </c>
      <c r="G13" s="20">
        <f>COUNTIFS('Al Bundy'!$G$5:$G$14971,"Female",'Al Bundy'!$H$5:$H$14971,'Task 3'!$B13,'Al Bundy'!$N$5:$N$14971,'Task 3'!G$12,'Al Bundy'!$F$5:$F$14971,"GER1",'Al Bundy'!$M$5:$M$14971,"2016")</f>
        <v>0</v>
      </c>
      <c r="H13" s="20">
        <f>COUNTIFS('Al Bundy'!$G$5:$G$14971,"Female",'Al Bundy'!$H$5:$H$14971,'Task 3'!$B13,'Al Bundy'!$N$5:$N$14971,'Task 3'!H$12,'Al Bundy'!$F$5:$F$14971,"GER1",'Al Bundy'!$M$5:$M$14971,"2016")</f>
        <v>0</v>
      </c>
      <c r="I13" s="20">
        <f>COUNTIFS('Al Bundy'!$G$5:$G$14971,"Female",'Al Bundy'!$H$5:$H$14971,'Task 3'!$B13,'Al Bundy'!$N$5:$N$14971,'Task 3'!I$12,'Al Bundy'!$F$5:$F$14971,"GER1",'Al Bundy'!$M$5:$M$14971,"2016")</f>
        <v>0</v>
      </c>
      <c r="J13" s="20">
        <f>COUNTIFS('Al Bundy'!$G$5:$G$14971,"Female",'Al Bundy'!$H$5:$H$14971,'Task 3'!$B13,'Al Bundy'!$N$5:$N$14971,'Task 3'!J$12,'Al Bundy'!$F$5:$F$14971,"GER1",'Al Bundy'!$M$5:$M$14971,"2016")</f>
        <v>0</v>
      </c>
      <c r="K13" s="20">
        <f>COUNTIFS('Al Bundy'!$G$5:$G$14971,"Female",'Al Bundy'!$H$5:$H$14971,'Task 3'!$B13,'Al Bundy'!$N$5:$N$14971,'Task 3'!K$12,'Al Bundy'!$F$5:$F$14971,"GER1",'Al Bundy'!$M$5:$M$14971,"2016")</f>
        <v>0</v>
      </c>
      <c r="L13" s="20">
        <f>COUNTIFS('Al Bundy'!$G$5:$G$14971,"Female",'Al Bundy'!$H$5:$H$14971,'Task 3'!$B13,'Al Bundy'!$N$5:$N$14971,'Task 3'!L$12,'Al Bundy'!$F$5:$F$14971,"GER1",'Al Bundy'!$M$5:$M$14971,"2016")</f>
        <v>0</v>
      </c>
      <c r="M13" s="20">
        <f>COUNTIFS('Al Bundy'!$G$5:$G$14971,"Female",'Al Bundy'!$H$5:$H$14971,'Task 3'!$B13,'Al Bundy'!$N$5:$N$14971,'Task 3'!M$12,'Al Bundy'!$F$5:$F$14971,"GER1",'Al Bundy'!$M$5:$M$14971,"2016")</f>
        <v>0</v>
      </c>
      <c r="N13" s="20">
        <f>COUNTIFS('Al Bundy'!$G$5:$G$14971,"Female",'Al Bundy'!$H$5:$H$14971,'Task 3'!$B13,'Al Bundy'!$N$5:$N$14971,'Task 3'!N$12,'Al Bundy'!$F$5:$F$14971,"GER1",'Al Bundy'!$M$5:$M$14971,"2016")</f>
        <v>0</v>
      </c>
      <c r="P13" s="20">
        <f>COUNTIFS('Al Bundy'!$G$5:$G$14971,"Female",'Al Bundy'!$H$5:$H$14971,'Task 3'!$B13,'Al Bundy'!$N$5:$N$14971,'Task 3'!P$12,'Al Bundy'!$F$5:$F$14971,"GER2",'Al Bundy'!$M$5:$M$14971,"2016")</f>
        <v>0</v>
      </c>
      <c r="Q13" s="20">
        <f>COUNTIFS('Al Bundy'!$G$5:$G$14971,"Female",'Al Bundy'!$H$5:$H$14971,'Task 3'!$B13,'Al Bundy'!$N$5:$N$14971,'Task 3'!Q$12,'Al Bundy'!$F$5:$F$14971,"GER2",'Al Bundy'!$M$5:$M$14971,"2016")</f>
        <v>0</v>
      </c>
      <c r="R13" s="20">
        <f>COUNTIFS('Al Bundy'!$G$5:$G$14971,"Female",'Al Bundy'!$H$5:$H$14971,'Task 3'!$B13,'Al Bundy'!$N$5:$N$14971,'Task 3'!R$12,'Al Bundy'!$F$5:$F$14971,"GER2",'Al Bundy'!$M$5:$M$14971,"2016")</f>
        <v>0</v>
      </c>
      <c r="S13" s="20">
        <f>COUNTIFS('Al Bundy'!$G$5:$G$14971,"Female",'Al Bundy'!$H$5:$H$14971,'Task 3'!$B13,'Al Bundy'!$N$5:$N$14971,'Task 3'!S$12,'Al Bundy'!$F$5:$F$14971,"GER2",'Al Bundy'!$M$5:$M$14971,"2016")</f>
        <v>0</v>
      </c>
      <c r="T13" s="20">
        <f>COUNTIFS('Al Bundy'!$G$5:$G$14971,"Female",'Al Bundy'!$H$5:$H$14971,'Task 3'!$B13,'Al Bundy'!$N$5:$N$14971,'Task 3'!T$12,'Al Bundy'!$F$5:$F$14971,"GER2",'Al Bundy'!$M$5:$M$14971,"2016")</f>
        <v>0</v>
      </c>
      <c r="U13" s="20">
        <f>COUNTIFS('Al Bundy'!$G$5:$G$14971,"Female",'Al Bundy'!$H$5:$H$14971,'Task 3'!$B13,'Al Bundy'!$N$5:$N$14971,'Task 3'!U$12,'Al Bundy'!$F$5:$F$14971,"GER2",'Al Bundy'!$M$5:$M$14971,"2016")</f>
        <v>0</v>
      </c>
      <c r="V13" s="20">
        <f>COUNTIFS('Al Bundy'!$G$5:$G$14971,"Female",'Al Bundy'!$H$5:$H$14971,'Task 3'!$B13,'Al Bundy'!$N$5:$N$14971,'Task 3'!V$12,'Al Bundy'!$F$5:$F$14971,"GER2",'Al Bundy'!$M$5:$M$14971,"2016")</f>
        <v>0</v>
      </c>
      <c r="W13" s="20">
        <f>COUNTIFS('Al Bundy'!$G$5:$G$14971,"Female",'Al Bundy'!$H$5:$H$14971,'Task 3'!$B13,'Al Bundy'!$N$5:$N$14971,'Task 3'!W$12,'Al Bundy'!$F$5:$F$14971,"GER2",'Al Bundy'!$M$5:$M$14971,"2016")</f>
        <v>0</v>
      </c>
      <c r="X13" s="20">
        <f>COUNTIFS('Al Bundy'!$G$5:$G$14971,"Female",'Al Bundy'!$H$5:$H$14971,'Task 3'!$B13,'Al Bundy'!$N$5:$N$14971,'Task 3'!X$12,'Al Bundy'!$F$5:$F$14971,"GER2",'Al Bundy'!$M$5:$M$14971,"2016")</f>
        <v>0</v>
      </c>
      <c r="Y13" s="20">
        <f>COUNTIFS('Al Bundy'!$G$5:$G$14971,"Female",'Al Bundy'!$H$5:$H$14971,'Task 3'!$B13,'Al Bundy'!$N$5:$N$14971,'Task 3'!Y$12,'Al Bundy'!$F$5:$F$14971,"GER2",'Al Bundy'!$M$5:$M$14971,"2016")</f>
        <v>0</v>
      </c>
      <c r="Z13" s="20">
        <f>COUNTIFS('Al Bundy'!$G$5:$G$14971,"Female",'Al Bundy'!$H$5:$H$14971,'Task 3'!$B13,'Al Bundy'!$N$5:$N$14971,'Task 3'!Z$12,'Al Bundy'!$F$5:$F$14971,"GER2",'Al Bundy'!$M$5:$M$14971,"2016")</f>
        <v>0</v>
      </c>
      <c r="AA13" s="20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((AF13*11)+(AG13*11))/(12+12-2)</f>
        <v>0</v>
      </c>
      <c r="AJ13" s="3"/>
      <c r="AK13" s="37">
        <f>(1.717)*(SQRT(AI13/12+AI13/12))</f>
        <v>0</v>
      </c>
      <c r="AL13" s="3"/>
      <c r="AM13" s="6">
        <f>(AC13-AD13)-AK13</f>
        <v>0</v>
      </c>
      <c r="AN13" s="37">
        <f>(AC13-AD13)+AK13</f>
        <v>0</v>
      </c>
      <c r="AO13" s="37"/>
      <c r="AP13" s="37"/>
      <c r="AQ13" s="37"/>
      <c r="AR13" s="37"/>
    </row>
    <row r="14" spans="2:44" x14ac:dyDescent="0.15">
      <c r="B14" s="16">
        <v>4.5</v>
      </c>
      <c r="C14" s="20">
        <f>COUNTIFS('Al Bundy'!$G$5:$G$14971,"Female",'Al Bundy'!$H$5:$H$14971,'Task 3'!$B14,'Al Bundy'!$N$5:$N$14971,'Task 3'!C$12,'Al Bundy'!$F$5:$F$14971,"GER1",'Al Bundy'!$M$5:$M$14971,"2016")</f>
        <v>0</v>
      </c>
      <c r="D14" s="20">
        <f>COUNTIFS('Al Bundy'!$G$5:$G$14971,"Female",'Al Bundy'!$H$5:$H$14971,'Task 3'!$B14,'Al Bundy'!$N$5:$N$14971,'Task 3'!D$12,'Al Bundy'!$F$5:$F$14971,"GER1",'Al Bundy'!$M$5:$M$14971,"2016")</f>
        <v>0</v>
      </c>
      <c r="E14" s="20">
        <f>COUNTIFS('Al Bundy'!$G$5:$G$14971,"Female",'Al Bundy'!$H$5:$H$14971,'Task 3'!$B14,'Al Bundy'!$N$5:$N$14971,'Task 3'!E$12,'Al Bundy'!$F$5:$F$14971,"GER1",'Al Bundy'!$M$5:$M$14971,"2016")</f>
        <v>0</v>
      </c>
      <c r="F14" s="20">
        <f>COUNTIFS('Al Bundy'!$G$5:$G$14971,"Female",'Al Bundy'!$H$5:$H$14971,'Task 3'!$B14,'Al Bundy'!$N$5:$N$14971,'Task 3'!F$12,'Al Bundy'!$F$5:$F$14971,"GER1",'Al Bundy'!$M$5:$M$14971,"2016")</f>
        <v>0</v>
      </c>
      <c r="G14" s="20">
        <f>COUNTIFS('Al Bundy'!$G$5:$G$14971,"Female",'Al Bundy'!$H$5:$H$14971,'Task 3'!$B14,'Al Bundy'!$N$5:$N$14971,'Task 3'!G$12,'Al Bundy'!$F$5:$F$14971,"GER1",'Al Bundy'!$M$5:$M$14971,"2016")</f>
        <v>1</v>
      </c>
      <c r="H14" s="20">
        <f>COUNTIFS('Al Bundy'!$G$5:$G$14971,"Female",'Al Bundy'!$H$5:$H$14971,'Task 3'!$B14,'Al Bundy'!$N$5:$N$14971,'Task 3'!H$12,'Al Bundy'!$F$5:$F$14971,"GER1",'Al Bundy'!$M$5:$M$14971,"2016")</f>
        <v>3</v>
      </c>
      <c r="I14" s="20">
        <f>COUNTIFS('Al Bundy'!$G$5:$G$14971,"Female",'Al Bundy'!$H$5:$H$14971,'Task 3'!$B14,'Al Bundy'!$N$5:$N$14971,'Task 3'!I$12,'Al Bundy'!$F$5:$F$14971,"GER1",'Al Bundy'!$M$5:$M$14971,"2016")</f>
        <v>0</v>
      </c>
      <c r="J14" s="20">
        <f>COUNTIFS('Al Bundy'!$G$5:$G$14971,"Female",'Al Bundy'!$H$5:$H$14971,'Task 3'!$B14,'Al Bundy'!$N$5:$N$14971,'Task 3'!J$12,'Al Bundy'!$F$5:$F$14971,"GER1",'Al Bundy'!$M$5:$M$14971,"2016")</f>
        <v>0</v>
      </c>
      <c r="K14" s="20">
        <f>COUNTIFS('Al Bundy'!$G$5:$G$14971,"Female",'Al Bundy'!$H$5:$H$14971,'Task 3'!$B14,'Al Bundy'!$N$5:$N$14971,'Task 3'!K$12,'Al Bundy'!$F$5:$F$14971,"GER1",'Al Bundy'!$M$5:$M$14971,"2016")</f>
        <v>0</v>
      </c>
      <c r="L14" s="20">
        <f>COUNTIFS('Al Bundy'!$G$5:$G$14971,"Female",'Al Bundy'!$H$5:$H$14971,'Task 3'!$B14,'Al Bundy'!$N$5:$N$14971,'Task 3'!L$12,'Al Bundy'!$F$5:$F$14971,"GER1",'Al Bundy'!$M$5:$M$14971,"2016")</f>
        <v>0</v>
      </c>
      <c r="M14" s="20">
        <f>COUNTIFS('Al Bundy'!$G$5:$G$14971,"Female",'Al Bundy'!$H$5:$H$14971,'Task 3'!$B14,'Al Bundy'!$N$5:$N$14971,'Task 3'!M$12,'Al Bundy'!$F$5:$F$14971,"GER1",'Al Bundy'!$M$5:$M$14971,"2016")</f>
        <v>1</v>
      </c>
      <c r="N14" s="20">
        <f>COUNTIFS('Al Bundy'!$G$5:$G$14971,"Female",'Al Bundy'!$H$5:$H$14971,'Task 3'!$B14,'Al Bundy'!$N$5:$N$14971,'Task 3'!N$12,'Al Bundy'!$F$5:$F$14971,"GER1",'Al Bundy'!$M$5:$M$14971,"2016")</f>
        <v>0</v>
      </c>
      <c r="P14" s="20">
        <f>COUNTIFS('Al Bundy'!$G$5:$G$14971,"Female",'Al Bundy'!$H$5:$H$14971,'Task 3'!$B14,'Al Bundy'!$N$5:$N$14971,'Task 3'!P$12,'Al Bundy'!$F$5:$F$14971,"GER2",'Al Bundy'!$M$5:$M$14971,"2016")</f>
        <v>0</v>
      </c>
      <c r="Q14" s="20">
        <f>COUNTIFS('Al Bundy'!$G$5:$G$14971,"Female",'Al Bundy'!$H$5:$H$14971,'Task 3'!$B14,'Al Bundy'!$N$5:$N$14971,'Task 3'!Q$12,'Al Bundy'!$F$5:$F$14971,"GER2",'Al Bundy'!$M$5:$M$14971,"2016")</f>
        <v>0</v>
      </c>
      <c r="R14" s="20">
        <f>COUNTIFS('Al Bundy'!$G$5:$G$14971,"Female",'Al Bundy'!$H$5:$H$14971,'Task 3'!$B14,'Al Bundy'!$N$5:$N$14971,'Task 3'!R$12,'Al Bundy'!$F$5:$F$14971,"GER2",'Al Bundy'!$M$5:$M$14971,"2016")</f>
        <v>0</v>
      </c>
      <c r="S14" s="20">
        <f>COUNTIFS('Al Bundy'!$G$5:$G$14971,"Female",'Al Bundy'!$H$5:$H$14971,'Task 3'!$B14,'Al Bundy'!$N$5:$N$14971,'Task 3'!S$12,'Al Bundy'!$F$5:$F$14971,"GER2",'Al Bundy'!$M$5:$M$14971,"2016")</f>
        <v>0</v>
      </c>
      <c r="T14" s="20">
        <f>COUNTIFS('Al Bundy'!$G$5:$G$14971,"Female",'Al Bundy'!$H$5:$H$14971,'Task 3'!$B14,'Al Bundy'!$N$5:$N$14971,'Task 3'!T$12,'Al Bundy'!$F$5:$F$14971,"GER2",'Al Bundy'!$M$5:$M$14971,"2016")</f>
        <v>0</v>
      </c>
      <c r="U14" s="20">
        <f>COUNTIFS('Al Bundy'!$G$5:$G$14971,"Female",'Al Bundy'!$H$5:$H$14971,'Task 3'!$B14,'Al Bundy'!$N$5:$N$14971,'Task 3'!U$12,'Al Bundy'!$F$5:$F$14971,"GER2",'Al Bundy'!$M$5:$M$14971,"2016")</f>
        <v>0</v>
      </c>
      <c r="V14" s="20">
        <f>COUNTIFS('Al Bundy'!$G$5:$G$14971,"Female",'Al Bundy'!$H$5:$H$14971,'Task 3'!$B14,'Al Bundy'!$N$5:$N$14971,'Task 3'!V$12,'Al Bundy'!$F$5:$F$14971,"GER2",'Al Bundy'!$M$5:$M$14971,"2016")</f>
        <v>0</v>
      </c>
      <c r="W14" s="20">
        <f>COUNTIFS('Al Bundy'!$G$5:$G$14971,"Female",'Al Bundy'!$H$5:$H$14971,'Task 3'!$B14,'Al Bundy'!$N$5:$N$14971,'Task 3'!W$12,'Al Bundy'!$F$5:$F$14971,"GER2",'Al Bundy'!$M$5:$M$14971,"2016")</f>
        <v>0</v>
      </c>
      <c r="X14" s="20">
        <f>COUNTIFS('Al Bundy'!$G$5:$G$14971,"Female",'Al Bundy'!$H$5:$H$14971,'Task 3'!$B14,'Al Bundy'!$N$5:$N$14971,'Task 3'!X$12,'Al Bundy'!$F$5:$F$14971,"GER2",'Al Bundy'!$M$5:$M$14971,"2016")</f>
        <v>0</v>
      </c>
      <c r="Y14" s="20">
        <f>COUNTIFS('Al Bundy'!$G$5:$G$14971,"Female",'Al Bundy'!$H$5:$H$14971,'Task 3'!$B14,'Al Bundy'!$N$5:$N$14971,'Task 3'!Y$12,'Al Bundy'!$F$5:$F$14971,"GER2",'Al Bundy'!$M$5:$M$14971,"2016")</f>
        <v>1</v>
      </c>
      <c r="Z14" s="20">
        <f>COUNTIFS('Al Bundy'!$G$5:$G$14971,"Female",'Al Bundy'!$H$5:$H$14971,'Task 3'!$B14,'Al Bundy'!$N$5:$N$14971,'Task 3'!Z$12,'Al Bundy'!$F$5:$F$14971,"GER2",'Al Bundy'!$M$5:$M$14971,"2016")</f>
        <v>0</v>
      </c>
      <c r="AA14" s="20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((AF14*11)+(AG14*11))/(12+12-2)</f>
        <v>0.44696969696969691</v>
      </c>
      <c r="AJ14" s="3"/>
      <c r="AK14" s="37">
        <f t="shared" ref="AK14:AK27" si="5">(1.717)*(SQRT(AI14/12+AI14/12))</f>
        <v>0.4686339095302603</v>
      </c>
      <c r="AL14" s="3"/>
      <c r="AM14" s="6">
        <f t="shared" ref="AM14:AM27" si="6">(AC14-AD14)-AK14</f>
        <v>-0.13530057619692692</v>
      </c>
      <c r="AN14" s="37">
        <f t="shared" ref="AN14:AN27" si="7">(AC14-AD14)+AK14</f>
        <v>0.80196724286359367</v>
      </c>
      <c r="AO14" s="37"/>
      <c r="AP14" s="37"/>
      <c r="AQ14" s="37"/>
      <c r="AR14" s="37"/>
    </row>
    <row r="15" spans="2:44" x14ac:dyDescent="0.15">
      <c r="B15" s="16">
        <v>5</v>
      </c>
      <c r="C15" s="20">
        <f>COUNTIFS('Al Bundy'!$G$5:$G$14971,"Female",'Al Bundy'!$H$5:$H$14971,'Task 3'!$B15,'Al Bundy'!$N$5:$N$14971,'Task 3'!C$12,'Al Bundy'!$F$5:$F$14971,"GER1",'Al Bundy'!$M$5:$M$14971,"2016")</f>
        <v>0</v>
      </c>
      <c r="D15" s="20">
        <f>COUNTIFS('Al Bundy'!$G$5:$G$14971,"Female",'Al Bundy'!$H$5:$H$14971,'Task 3'!$B15,'Al Bundy'!$N$5:$N$14971,'Task 3'!D$12,'Al Bundy'!$F$5:$F$14971,"GER1",'Al Bundy'!$M$5:$M$14971,"2016")</f>
        <v>0</v>
      </c>
      <c r="E15" s="20">
        <f>COUNTIFS('Al Bundy'!$G$5:$G$14971,"Female",'Al Bundy'!$H$5:$H$14971,'Task 3'!$B15,'Al Bundy'!$N$5:$N$14971,'Task 3'!E$12,'Al Bundy'!$F$5:$F$14971,"GER1",'Al Bundy'!$M$5:$M$14971,"2016")</f>
        <v>0</v>
      </c>
      <c r="F15" s="20">
        <f>COUNTIFS('Al Bundy'!$G$5:$G$14971,"Female",'Al Bundy'!$H$5:$H$14971,'Task 3'!$B15,'Al Bundy'!$N$5:$N$14971,'Task 3'!F$12,'Al Bundy'!$F$5:$F$14971,"GER1",'Al Bundy'!$M$5:$M$14971,"2016")</f>
        <v>0</v>
      </c>
      <c r="G15" s="20">
        <f>COUNTIFS('Al Bundy'!$G$5:$G$14971,"Female",'Al Bundy'!$H$5:$H$14971,'Task 3'!$B15,'Al Bundy'!$N$5:$N$14971,'Task 3'!G$12,'Al Bundy'!$F$5:$F$14971,"GER1",'Al Bundy'!$M$5:$M$14971,"2016")</f>
        <v>0</v>
      </c>
      <c r="H15" s="20">
        <f>COUNTIFS('Al Bundy'!$G$5:$G$14971,"Female",'Al Bundy'!$H$5:$H$14971,'Task 3'!$B15,'Al Bundy'!$N$5:$N$14971,'Task 3'!H$12,'Al Bundy'!$F$5:$F$14971,"GER1",'Al Bundy'!$M$5:$M$14971,"2016")</f>
        <v>0</v>
      </c>
      <c r="I15" s="20">
        <f>COUNTIFS('Al Bundy'!$G$5:$G$14971,"Female",'Al Bundy'!$H$5:$H$14971,'Task 3'!$B15,'Al Bundy'!$N$5:$N$14971,'Task 3'!I$12,'Al Bundy'!$F$5:$F$14971,"GER1",'Al Bundy'!$M$5:$M$14971,"2016")</f>
        <v>2</v>
      </c>
      <c r="J15" s="20">
        <f>COUNTIFS('Al Bundy'!$G$5:$G$14971,"Female",'Al Bundy'!$H$5:$H$14971,'Task 3'!$B15,'Al Bundy'!$N$5:$N$14971,'Task 3'!J$12,'Al Bundy'!$F$5:$F$14971,"GER1",'Al Bundy'!$M$5:$M$14971,"2016")</f>
        <v>0</v>
      </c>
      <c r="K15" s="20">
        <f>COUNTIFS('Al Bundy'!$G$5:$G$14971,"Female",'Al Bundy'!$H$5:$H$14971,'Task 3'!$B15,'Al Bundy'!$N$5:$N$14971,'Task 3'!K$12,'Al Bundy'!$F$5:$F$14971,"GER1",'Al Bundy'!$M$5:$M$14971,"2016")</f>
        <v>0</v>
      </c>
      <c r="L15" s="20">
        <f>COUNTIFS('Al Bundy'!$G$5:$G$14971,"Female",'Al Bundy'!$H$5:$H$14971,'Task 3'!$B15,'Al Bundy'!$N$5:$N$14971,'Task 3'!L$12,'Al Bundy'!$F$5:$F$14971,"GER1",'Al Bundy'!$M$5:$M$14971,"2016")</f>
        <v>0</v>
      </c>
      <c r="M15" s="20">
        <f>COUNTIFS('Al Bundy'!$G$5:$G$14971,"Female",'Al Bundy'!$H$5:$H$14971,'Task 3'!$B15,'Al Bundy'!$N$5:$N$14971,'Task 3'!M$12,'Al Bundy'!$F$5:$F$14971,"GER1",'Al Bundy'!$M$5:$M$14971,"2016")</f>
        <v>0</v>
      </c>
      <c r="N15" s="20">
        <f>COUNTIFS('Al Bundy'!$G$5:$G$14971,"Female",'Al Bundy'!$H$5:$H$14971,'Task 3'!$B15,'Al Bundy'!$N$5:$N$14971,'Task 3'!N$12,'Al Bundy'!$F$5:$F$14971,"GER1",'Al Bundy'!$M$5:$M$14971,"2016")</f>
        <v>0</v>
      </c>
      <c r="P15" s="20">
        <f>COUNTIFS('Al Bundy'!$G$5:$G$14971,"Female",'Al Bundy'!$H$5:$H$14971,'Task 3'!$B15,'Al Bundy'!$N$5:$N$14971,'Task 3'!P$12,'Al Bundy'!$F$5:$F$14971,"GER2",'Al Bundy'!$M$5:$M$14971,"2016")</f>
        <v>0</v>
      </c>
      <c r="Q15" s="20">
        <f>COUNTIFS('Al Bundy'!$G$5:$G$14971,"Female",'Al Bundy'!$H$5:$H$14971,'Task 3'!$B15,'Al Bundy'!$N$5:$N$14971,'Task 3'!Q$12,'Al Bundy'!$F$5:$F$14971,"GER2",'Al Bundy'!$M$5:$M$14971,"2016")</f>
        <v>0</v>
      </c>
      <c r="R15" s="20">
        <f>COUNTIFS('Al Bundy'!$G$5:$G$14971,"Female",'Al Bundy'!$H$5:$H$14971,'Task 3'!$B15,'Al Bundy'!$N$5:$N$14971,'Task 3'!R$12,'Al Bundy'!$F$5:$F$14971,"GER2",'Al Bundy'!$M$5:$M$14971,"2016")</f>
        <v>0</v>
      </c>
      <c r="S15" s="20">
        <f>COUNTIFS('Al Bundy'!$G$5:$G$14971,"Female",'Al Bundy'!$H$5:$H$14971,'Task 3'!$B15,'Al Bundy'!$N$5:$N$14971,'Task 3'!S$12,'Al Bundy'!$F$5:$F$14971,"GER2",'Al Bundy'!$M$5:$M$14971,"2016")</f>
        <v>0</v>
      </c>
      <c r="T15" s="20">
        <f>COUNTIFS('Al Bundy'!$G$5:$G$14971,"Female",'Al Bundy'!$H$5:$H$14971,'Task 3'!$B15,'Al Bundy'!$N$5:$N$14971,'Task 3'!T$12,'Al Bundy'!$F$5:$F$14971,"GER2",'Al Bundy'!$M$5:$M$14971,"2016")</f>
        <v>0</v>
      </c>
      <c r="U15" s="20">
        <f>COUNTIFS('Al Bundy'!$G$5:$G$14971,"Female",'Al Bundy'!$H$5:$H$14971,'Task 3'!$B15,'Al Bundy'!$N$5:$N$14971,'Task 3'!U$12,'Al Bundy'!$F$5:$F$14971,"GER2",'Al Bundy'!$M$5:$M$14971,"2016")</f>
        <v>0</v>
      </c>
      <c r="V15" s="20">
        <f>COUNTIFS('Al Bundy'!$G$5:$G$14971,"Female",'Al Bundy'!$H$5:$H$14971,'Task 3'!$B15,'Al Bundy'!$N$5:$N$14971,'Task 3'!V$12,'Al Bundy'!$F$5:$F$14971,"GER2",'Al Bundy'!$M$5:$M$14971,"2016")</f>
        <v>0</v>
      </c>
      <c r="W15" s="20">
        <f>COUNTIFS('Al Bundy'!$G$5:$G$14971,"Female",'Al Bundy'!$H$5:$H$14971,'Task 3'!$B15,'Al Bundy'!$N$5:$N$14971,'Task 3'!W$12,'Al Bundy'!$F$5:$F$14971,"GER2",'Al Bundy'!$M$5:$M$14971,"2016")</f>
        <v>2</v>
      </c>
      <c r="X15" s="20">
        <f>COUNTIFS('Al Bundy'!$G$5:$G$14971,"Female",'Al Bundy'!$H$5:$H$14971,'Task 3'!$B15,'Al Bundy'!$N$5:$N$14971,'Task 3'!X$12,'Al Bundy'!$F$5:$F$14971,"GER2",'Al Bundy'!$M$5:$M$14971,"2016")</f>
        <v>0</v>
      </c>
      <c r="Y15" s="20">
        <f>COUNTIFS('Al Bundy'!$G$5:$G$14971,"Female",'Al Bundy'!$H$5:$H$14971,'Task 3'!$B15,'Al Bundy'!$N$5:$N$14971,'Task 3'!Y$12,'Al Bundy'!$F$5:$F$14971,"GER2",'Al Bundy'!$M$5:$M$14971,"2016")</f>
        <v>0</v>
      </c>
      <c r="Z15" s="20">
        <f>COUNTIFS('Al Bundy'!$G$5:$G$14971,"Female",'Al Bundy'!$H$5:$H$14971,'Task 3'!$B15,'Al Bundy'!$N$5:$N$14971,'Task 3'!Z$12,'Al Bundy'!$F$5:$F$14971,"GER2",'Al Bundy'!$M$5:$M$14971,"2016")</f>
        <v>0</v>
      </c>
      <c r="AA15" s="20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7">
        <f t="shared" si="5"/>
        <v>0.40470078109910074</v>
      </c>
      <c r="AL15" s="3"/>
      <c r="AM15" s="6">
        <f t="shared" si="6"/>
        <v>-0.40470078109910074</v>
      </c>
      <c r="AN15" s="37">
        <f t="shared" si="7"/>
        <v>0.40470078109910074</v>
      </c>
      <c r="AO15" s="37"/>
      <c r="AP15" s="37"/>
      <c r="AQ15" s="37"/>
      <c r="AR15" s="37"/>
    </row>
    <row r="16" spans="2:44" x14ac:dyDescent="0.15">
      <c r="B16" s="16">
        <v>5.5</v>
      </c>
      <c r="C16" s="20">
        <f>COUNTIFS('Al Bundy'!$G$5:$G$14971,"Female",'Al Bundy'!$H$5:$H$14971,'Task 3'!$B16,'Al Bundy'!$N$5:$N$14971,'Task 3'!C$12,'Al Bundy'!$F$5:$F$14971,"GER1",'Al Bundy'!$M$5:$M$14971,"2016")</f>
        <v>0</v>
      </c>
      <c r="D16" s="20">
        <f>COUNTIFS('Al Bundy'!$G$5:$G$14971,"Female",'Al Bundy'!$H$5:$H$14971,'Task 3'!$B16,'Al Bundy'!$N$5:$N$14971,'Task 3'!D$12,'Al Bundy'!$F$5:$F$14971,"GER1",'Al Bundy'!$M$5:$M$14971,"2016")</f>
        <v>0</v>
      </c>
      <c r="E16" s="20">
        <f>COUNTIFS('Al Bundy'!$G$5:$G$14971,"Female",'Al Bundy'!$H$5:$H$14971,'Task 3'!$B16,'Al Bundy'!$N$5:$N$14971,'Task 3'!E$12,'Al Bundy'!$F$5:$F$14971,"GER1",'Al Bundy'!$M$5:$M$14971,"2016")</f>
        <v>0</v>
      </c>
      <c r="F16" s="20">
        <f>COUNTIFS('Al Bundy'!$G$5:$G$14971,"Female",'Al Bundy'!$H$5:$H$14971,'Task 3'!$B16,'Al Bundy'!$N$5:$N$14971,'Task 3'!F$12,'Al Bundy'!$F$5:$F$14971,"GER1",'Al Bundy'!$M$5:$M$14971,"2016")</f>
        <v>0</v>
      </c>
      <c r="G16" s="20">
        <f>COUNTIFS('Al Bundy'!$G$5:$G$14971,"Female",'Al Bundy'!$H$5:$H$14971,'Task 3'!$B16,'Al Bundy'!$N$5:$N$14971,'Task 3'!G$12,'Al Bundy'!$F$5:$F$14971,"GER1",'Al Bundy'!$M$5:$M$14971,"2016")</f>
        <v>0</v>
      </c>
      <c r="H16" s="20">
        <f>COUNTIFS('Al Bundy'!$G$5:$G$14971,"Female",'Al Bundy'!$H$5:$H$14971,'Task 3'!$B16,'Al Bundy'!$N$5:$N$14971,'Task 3'!H$12,'Al Bundy'!$F$5:$F$14971,"GER1",'Al Bundy'!$M$5:$M$14971,"2016")</f>
        <v>0</v>
      </c>
      <c r="I16" s="20">
        <f>COUNTIFS('Al Bundy'!$G$5:$G$14971,"Female",'Al Bundy'!$H$5:$H$14971,'Task 3'!$B16,'Al Bundy'!$N$5:$N$14971,'Task 3'!I$12,'Al Bundy'!$F$5:$F$14971,"GER1",'Al Bundy'!$M$5:$M$14971,"2016")</f>
        <v>0</v>
      </c>
      <c r="J16" s="20">
        <f>COUNTIFS('Al Bundy'!$G$5:$G$14971,"Female",'Al Bundy'!$H$5:$H$14971,'Task 3'!$B16,'Al Bundy'!$N$5:$N$14971,'Task 3'!J$12,'Al Bundy'!$F$5:$F$14971,"GER1",'Al Bundy'!$M$5:$M$14971,"2016")</f>
        <v>0</v>
      </c>
      <c r="K16" s="20">
        <f>COUNTIFS('Al Bundy'!$G$5:$G$14971,"Female",'Al Bundy'!$H$5:$H$14971,'Task 3'!$B16,'Al Bundy'!$N$5:$N$14971,'Task 3'!K$12,'Al Bundy'!$F$5:$F$14971,"GER1",'Al Bundy'!$M$5:$M$14971,"2016")</f>
        <v>0</v>
      </c>
      <c r="L16" s="20">
        <f>COUNTIFS('Al Bundy'!$G$5:$G$14971,"Female",'Al Bundy'!$H$5:$H$14971,'Task 3'!$B16,'Al Bundy'!$N$5:$N$14971,'Task 3'!L$12,'Al Bundy'!$F$5:$F$14971,"GER1",'Al Bundy'!$M$5:$M$14971,"2016")</f>
        <v>0</v>
      </c>
      <c r="M16" s="20">
        <f>COUNTIFS('Al Bundy'!$G$5:$G$14971,"Female",'Al Bundy'!$H$5:$H$14971,'Task 3'!$B16,'Al Bundy'!$N$5:$N$14971,'Task 3'!M$12,'Al Bundy'!$F$5:$F$14971,"GER1",'Al Bundy'!$M$5:$M$14971,"2016")</f>
        <v>1</v>
      </c>
      <c r="N16" s="20">
        <f>COUNTIFS('Al Bundy'!$G$5:$G$14971,"Female",'Al Bundy'!$H$5:$H$14971,'Task 3'!$B16,'Al Bundy'!$N$5:$N$14971,'Task 3'!N$12,'Al Bundy'!$F$5:$F$14971,"GER1",'Al Bundy'!$M$5:$M$14971,"2016")</f>
        <v>0</v>
      </c>
      <c r="P16" s="20">
        <f>COUNTIFS('Al Bundy'!$G$5:$G$14971,"Female",'Al Bundy'!$H$5:$H$14971,'Task 3'!$B16,'Al Bundy'!$N$5:$N$14971,'Task 3'!P$12,'Al Bundy'!$F$5:$F$14971,"GER2",'Al Bundy'!$M$5:$M$14971,"2016")</f>
        <v>0</v>
      </c>
      <c r="Q16" s="20">
        <f>COUNTIFS('Al Bundy'!$G$5:$G$14971,"Female",'Al Bundy'!$H$5:$H$14971,'Task 3'!$B16,'Al Bundy'!$N$5:$N$14971,'Task 3'!Q$12,'Al Bundy'!$F$5:$F$14971,"GER2",'Al Bundy'!$M$5:$M$14971,"2016")</f>
        <v>0</v>
      </c>
      <c r="R16" s="20">
        <f>COUNTIFS('Al Bundy'!$G$5:$G$14971,"Female",'Al Bundy'!$H$5:$H$14971,'Task 3'!$B16,'Al Bundy'!$N$5:$N$14971,'Task 3'!R$12,'Al Bundy'!$F$5:$F$14971,"GER2",'Al Bundy'!$M$5:$M$14971,"2016")</f>
        <v>0</v>
      </c>
      <c r="S16" s="20">
        <f>COUNTIFS('Al Bundy'!$G$5:$G$14971,"Female",'Al Bundy'!$H$5:$H$14971,'Task 3'!$B16,'Al Bundy'!$N$5:$N$14971,'Task 3'!S$12,'Al Bundy'!$F$5:$F$14971,"GER2",'Al Bundy'!$M$5:$M$14971,"2016")</f>
        <v>0</v>
      </c>
      <c r="T16" s="20">
        <f>COUNTIFS('Al Bundy'!$G$5:$G$14971,"Female",'Al Bundy'!$H$5:$H$14971,'Task 3'!$B16,'Al Bundy'!$N$5:$N$14971,'Task 3'!T$12,'Al Bundy'!$F$5:$F$14971,"GER2",'Al Bundy'!$M$5:$M$14971,"2016")</f>
        <v>0</v>
      </c>
      <c r="U16" s="20">
        <f>COUNTIFS('Al Bundy'!$G$5:$G$14971,"Female",'Al Bundy'!$H$5:$H$14971,'Task 3'!$B16,'Al Bundy'!$N$5:$N$14971,'Task 3'!U$12,'Al Bundy'!$F$5:$F$14971,"GER2",'Al Bundy'!$M$5:$M$14971,"2016")</f>
        <v>0</v>
      </c>
      <c r="V16" s="20">
        <f>COUNTIFS('Al Bundy'!$G$5:$G$14971,"Female",'Al Bundy'!$H$5:$H$14971,'Task 3'!$B16,'Al Bundy'!$N$5:$N$14971,'Task 3'!V$12,'Al Bundy'!$F$5:$F$14971,"GER2",'Al Bundy'!$M$5:$M$14971,"2016")</f>
        <v>0</v>
      </c>
      <c r="W16" s="20">
        <f>COUNTIFS('Al Bundy'!$G$5:$G$14971,"Female",'Al Bundy'!$H$5:$H$14971,'Task 3'!$B16,'Al Bundy'!$N$5:$N$14971,'Task 3'!W$12,'Al Bundy'!$F$5:$F$14971,"GER2",'Al Bundy'!$M$5:$M$14971,"2016")</f>
        <v>1</v>
      </c>
      <c r="X16" s="20">
        <f>COUNTIFS('Al Bundy'!$G$5:$G$14971,"Female",'Al Bundy'!$H$5:$H$14971,'Task 3'!$B16,'Al Bundy'!$N$5:$N$14971,'Task 3'!X$12,'Al Bundy'!$F$5:$F$14971,"GER2",'Al Bundy'!$M$5:$M$14971,"2016")</f>
        <v>0</v>
      </c>
      <c r="Y16" s="20">
        <f>COUNTIFS('Al Bundy'!$G$5:$G$14971,"Female",'Al Bundy'!$H$5:$H$14971,'Task 3'!$B16,'Al Bundy'!$N$5:$N$14971,'Task 3'!Y$12,'Al Bundy'!$F$5:$F$14971,"GER2",'Al Bundy'!$M$5:$M$14971,"2016")</f>
        <v>2</v>
      </c>
      <c r="Z16" s="20">
        <f>COUNTIFS('Al Bundy'!$G$5:$G$14971,"Female",'Al Bundy'!$H$5:$H$14971,'Task 3'!$B16,'Al Bundy'!$N$5:$N$14971,'Task 3'!Z$12,'Al Bundy'!$F$5:$F$14971,"GER2",'Al Bundy'!$M$5:$M$14971,"2016")</f>
        <v>0</v>
      </c>
      <c r="AA16" s="20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7">
        <f t="shared" si="5"/>
        <v>0.3531263356996282</v>
      </c>
      <c r="AL16" s="3"/>
      <c r="AM16" s="6">
        <f t="shared" si="6"/>
        <v>-0.60312633569962815</v>
      </c>
      <c r="AN16" s="37">
        <f t="shared" si="7"/>
        <v>0.1031263356996282</v>
      </c>
      <c r="AO16" s="37"/>
      <c r="AP16" s="37"/>
      <c r="AQ16" s="37"/>
      <c r="AR16" s="37"/>
    </row>
    <row r="17" spans="2:44" x14ac:dyDescent="0.15">
      <c r="B17" s="16">
        <v>6</v>
      </c>
      <c r="C17" s="20">
        <f>COUNTIFS('Al Bundy'!$G$5:$G$14971,"Female",'Al Bundy'!$H$5:$H$14971,'Task 3'!$B17,'Al Bundy'!$N$5:$N$14971,'Task 3'!C$12,'Al Bundy'!$F$5:$F$14971,"GER1",'Al Bundy'!$M$5:$M$14971,"2016")</f>
        <v>0</v>
      </c>
      <c r="D17" s="20">
        <f>COUNTIFS('Al Bundy'!$G$5:$G$14971,"Female",'Al Bundy'!$H$5:$H$14971,'Task 3'!$B17,'Al Bundy'!$N$5:$N$14971,'Task 3'!D$12,'Al Bundy'!$F$5:$F$14971,"GER1",'Al Bundy'!$M$5:$M$14971,"2016")</f>
        <v>2</v>
      </c>
      <c r="E17" s="20">
        <f>COUNTIFS('Al Bundy'!$G$5:$G$14971,"Female",'Al Bundy'!$H$5:$H$14971,'Task 3'!$B17,'Al Bundy'!$N$5:$N$14971,'Task 3'!E$12,'Al Bundy'!$F$5:$F$14971,"GER1",'Al Bundy'!$M$5:$M$14971,"2016")</f>
        <v>0</v>
      </c>
      <c r="F17" s="20">
        <f>COUNTIFS('Al Bundy'!$G$5:$G$14971,"Female",'Al Bundy'!$H$5:$H$14971,'Task 3'!$B17,'Al Bundy'!$N$5:$N$14971,'Task 3'!F$12,'Al Bundy'!$F$5:$F$14971,"GER1",'Al Bundy'!$M$5:$M$14971,"2016")</f>
        <v>0</v>
      </c>
      <c r="G17" s="20">
        <f>COUNTIFS('Al Bundy'!$G$5:$G$14971,"Female",'Al Bundy'!$H$5:$H$14971,'Task 3'!$B17,'Al Bundy'!$N$5:$N$14971,'Task 3'!G$12,'Al Bundy'!$F$5:$F$14971,"GER1",'Al Bundy'!$M$5:$M$14971,"2016")</f>
        <v>0</v>
      </c>
      <c r="H17" s="20">
        <f>COUNTIFS('Al Bundy'!$G$5:$G$14971,"Female",'Al Bundy'!$H$5:$H$14971,'Task 3'!$B17,'Al Bundy'!$N$5:$N$14971,'Task 3'!H$12,'Al Bundy'!$F$5:$F$14971,"GER1",'Al Bundy'!$M$5:$M$14971,"2016")</f>
        <v>0</v>
      </c>
      <c r="I17" s="20">
        <f>COUNTIFS('Al Bundy'!$G$5:$G$14971,"Female",'Al Bundy'!$H$5:$H$14971,'Task 3'!$B17,'Al Bundy'!$N$5:$N$14971,'Task 3'!I$12,'Al Bundy'!$F$5:$F$14971,"GER1",'Al Bundy'!$M$5:$M$14971,"2016")</f>
        <v>0</v>
      </c>
      <c r="J17" s="20">
        <f>COUNTIFS('Al Bundy'!$G$5:$G$14971,"Female",'Al Bundy'!$H$5:$H$14971,'Task 3'!$B17,'Al Bundy'!$N$5:$N$14971,'Task 3'!J$12,'Al Bundy'!$F$5:$F$14971,"GER1",'Al Bundy'!$M$5:$M$14971,"2016")</f>
        <v>0</v>
      </c>
      <c r="K17" s="20">
        <f>COUNTIFS('Al Bundy'!$G$5:$G$14971,"Female",'Al Bundy'!$H$5:$H$14971,'Task 3'!$B17,'Al Bundy'!$N$5:$N$14971,'Task 3'!K$12,'Al Bundy'!$F$5:$F$14971,"GER1",'Al Bundy'!$M$5:$M$14971,"2016")</f>
        <v>0</v>
      </c>
      <c r="L17" s="20">
        <f>COUNTIFS('Al Bundy'!$G$5:$G$14971,"Female",'Al Bundy'!$H$5:$H$14971,'Task 3'!$B17,'Al Bundy'!$N$5:$N$14971,'Task 3'!L$12,'Al Bundy'!$F$5:$F$14971,"GER1",'Al Bundy'!$M$5:$M$14971,"2016")</f>
        <v>0</v>
      </c>
      <c r="M17" s="20">
        <f>COUNTIFS('Al Bundy'!$G$5:$G$14971,"Female",'Al Bundy'!$H$5:$H$14971,'Task 3'!$B17,'Al Bundy'!$N$5:$N$14971,'Task 3'!M$12,'Al Bundy'!$F$5:$F$14971,"GER1",'Al Bundy'!$M$5:$M$14971,"2016")</f>
        <v>0</v>
      </c>
      <c r="N17" s="20">
        <f>COUNTIFS('Al Bundy'!$G$5:$G$14971,"Female",'Al Bundy'!$H$5:$H$14971,'Task 3'!$B17,'Al Bundy'!$N$5:$N$14971,'Task 3'!N$12,'Al Bundy'!$F$5:$F$14971,"GER1",'Al Bundy'!$M$5:$M$14971,"2016")</f>
        <v>0</v>
      </c>
      <c r="P17" s="20">
        <f>COUNTIFS('Al Bundy'!$G$5:$G$14971,"Female",'Al Bundy'!$H$5:$H$14971,'Task 3'!$B17,'Al Bundy'!$N$5:$N$14971,'Task 3'!P$12,'Al Bundy'!$F$5:$F$14971,"GER2",'Al Bundy'!$M$5:$M$14971,"2016")</f>
        <v>0</v>
      </c>
      <c r="Q17" s="20">
        <f>COUNTIFS('Al Bundy'!$G$5:$G$14971,"Female",'Al Bundy'!$H$5:$H$14971,'Task 3'!$B17,'Al Bundy'!$N$5:$N$14971,'Task 3'!Q$12,'Al Bundy'!$F$5:$F$14971,"GER2",'Al Bundy'!$M$5:$M$14971,"2016")</f>
        <v>1</v>
      </c>
      <c r="R17" s="20">
        <f>COUNTIFS('Al Bundy'!$G$5:$G$14971,"Female",'Al Bundy'!$H$5:$H$14971,'Task 3'!$B17,'Al Bundy'!$N$5:$N$14971,'Task 3'!R$12,'Al Bundy'!$F$5:$F$14971,"GER2",'Al Bundy'!$M$5:$M$14971,"2016")</f>
        <v>3</v>
      </c>
      <c r="S17" s="20">
        <f>COUNTIFS('Al Bundy'!$G$5:$G$14971,"Female",'Al Bundy'!$H$5:$H$14971,'Task 3'!$B17,'Al Bundy'!$N$5:$N$14971,'Task 3'!S$12,'Al Bundy'!$F$5:$F$14971,"GER2",'Al Bundy'!$M$5:$M$14971,"2016")</f>
        <v>1</v>
      </c>
      <c r="T17" s="20">
        <f>COUNTIFS('Al Bundy'!$G$5:$G$14971,"Female",'Al Bundy'!$H$5:$H$14971,'Task 3'!$B17,'Al Bundy'!$N$5:$N$14971,'Task 3'!T$12,'Al Bundy'!$F$5:$F$14971,"GER2",'Al Bundy'!$M$5:$M$14971,"2016")</f>
        <v>2</v>
      </c>
      <c r="U17" s="20">
        <f>COUNTIFS('Al Bundy'!$G$5:$G$14971,"Female",'Al Bundy'!$H$5:$H$14971,'Task 3'!$B17,'Al Bundy'!$N$5:$N$14971,'Task 3'!U$12,'Al Bundy'!$F$5:$F$14971,"GER2",'Al Bundy'!$M$5:$M$14971,"2016")</f>
        <v>0</v>
      </c>
      <c r="V17" s="20">
        <f>COUNTIFS('Al Bundy'!$G$5:$G$14971,"Female",'Al Bundy'!$H$5:$H$14971,'Task 3'!$B17,'Al Bundy'!$N$5:$N$14971,'Task 3'!V$12,'Al Bundy'!$F$5:$F$14971,"GER2",'Al Bundy'!$M$5:$M$14971,"2016")</f>
        <v>0</v>
      </c>
      <c r="W17" s="20">
        <f>COUNTIFS('Al Bundy'!$G$5:$G$14971,"Female",'Al Bundy'!$H$5:$H$14971,'Task 3'!$B17,'Al Bundy'!$N$5:$N$14971,'Task 3'!W$12,'Al Bundy'!$F$5:$F$14971,"GER2",'Al Bundy'!$M$5:$M$14971,"2016")</f>
        <v>0</v>
      </c>
      <c r="X17" s="20">
        <f>COUNTIFS('Al Bundy'!$G$5:$G$14971,"Female",'Al Bundy'!$H$5:$H$14971,'Task 3'!$B17,'Al Bundy'!$N$5:$N$14971,'Task 3'!X$12,'Al Bundy'!$F$5:$F$14971,"GER2",'Al Bundy'!$M$5:$M$14971,"2016")</f>
        <v>0</v>
      </c>
      <c r="Y17" s="20">
        <f>COUNTIFS('Al Bundy'!$G$5:$G$14971,"Female",'Al Bundy'!$H$5:$H$14971,'Task 3'!$B17,'Al Bundy'!$N$5:$N$14971,'Task 3'!Y$12,'Al Bundy'!$F$5:$F$14971,"GER2",'Al Bundy'!$M$5:$M$14971,"2016")</f>
        <v>0</v>
      </c>
      <c r="Z17" s="20">
        <f>COUNTIFS('Al Bundy'!$G$5:$G$14971,"Female",'Al Bundy'!$H$5:$H$14971,'Task 3'!$B17,'Al Bundy'!$N$5:$N$14971,'Task 3'!Z$12,'Al Bundy'!$F$5:$F$14971,"GER2",'Al Bundy'!$M$5:$M$14971,"2016")</f>
        <v>0</v>
      </c>
      <c r="AA17" s="20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7">
        <f t="shared" si="5"/>
        <v>0.57070507019516192</v>
      </c>
      <c r="AL17" s="3"/>
      <c r="AM17" s="6">
        <f t="shared" si="6"/>
        <v>-0.98737173686182866</v>
      </c>
      <c r="AN17" s="37">
        <f t="shared" si="7"/>
        <v>0.15403840352849518</v>
      </c>
      <c r="AO17" s="37"/>
      <c r="AP17" s="37"/>
      <c r="AQ17" s="37"/>
      <c r="AR17" s="37"/>
    </row>
    <row r="18" spans="2:44" x14ac:dyDescent="0.15">
      <c r="B18" s="16">
        <v>6.5</v>
      </c>
      <c r="C18" s="20">
        <f>COUNTIFS('Al Bundy'!$G$5:$G$14971,"Female",'Al Bundy'!$H$5:$H$14971,'Task 3'!$B18,'Al Bundy'!$N$5:$N$14971,'Task 3'!C$12,'Al Bundy'!$F$5:$F$14971,"GER1",'Al Bundy'!$M$5:$M$14971,"2016")</f>
        <v>3</v>
      </c>
      <c r="D18" s="20">
        <f>COUNTIFS('Al Bundy'!$G$5:$G$14971,"Female",'Al Bundy'!$H$5:$H$14971,'Task 3'!$B18,'Al Bundy'!$N$5:$N$14971,'Task 3'!D$12,'Al Bundy'!$F$5:$F$14971,"GER1",'Al Bundy'!$M$5:$M$14971,"2016")</f>
        <v>3</v>
      </c>
      <c r="E18" s="20">
        <f>COUNTIFS('Al Bundy'!$G$5:$G$14971,"Female",'Al Bundy'!$H$5:$H$14971,'Task 3'!$B18,'Al Bundy'!$N$5:$N$14971,'Task 3'!E$12,'Al Bundy'!$F$5:$F$14971,"GER1",'Al Bundy'!$M$5:$M$14971,"2016")</f>
        <v>1</v>
      </c>
      <c r="F18" s="20">
        <f>COUNTIFS('Al Bundy'!$G$5:$G$14971,"Female",'Al Bundy'!$H$5:$H$14971,'Task 3'!$B18,'Al Bundy'!$N$5:$N$14971,'Task 3'!F$12,'Al Bundy'!$F$5:$F$14971,"GER1",'Al Bundy'!$M$5:$M$14971,"2016")</f>
        <v>2</v>
      </c>
      <c r="G18" s="20">
        <f>COUNTIFS('Al Bundy'!$G$5:$G$14971,"Female",'Al Bundy'!$H$5:$H$14971,'Task 3'!$B18,'Al Bundy'!$N$5:$N$14971,'Task 3'!G$12,'Al Bundy'!$F$5:$F$14971,"GER1",'Al Bundy'!$M$5:$M$14971,"2016")</f>
        <v>1</v>
      </c>
      <c r="H18" s="20">
        <f>COUNTIFS('Al Bundy'!$G$5:$G$14971,"Female",'Al Bundy'!$H$5:$H$14971,'Task 3'!$B18,'Al Bundy'!$N$5:$N$14971,'Task 3'!H$12,'Al Bundy'!$F$5:$F$14971,"GER1",'Al Bundy'!$M$5:$M$14971,"2016")</f>
        <v>0</v>
      </c>
      <c r="I18" s="20">
        <f>COUNTIFS('Al Bundy'!$G$5:$G$14971,"Female",'Al Bundy'!$H$5:$H$14971,'Task 3'!$B18,'Al Bundy'!$N$5:$N$14971,'Task 3'!I$12,'Al Bundy'!$F$5:$F$14971,"GER1",'Al Bundy'!$M$5:$M$14971,"2016")</f>
        <v>2</v>
      </c>
      <c r="J18" s="20">
        <f>COUNTIFS('Al Bundy'!$G$5:$G$14971,"Female",'Al Bundy'!$H$5:$H$14971,'Task 3'!$B18,'Al Bundy'!$N$5:$N$14971,'Task 3'!J$12,'Al Bundy'!$F$5:$F$14971,"GER1",'Al Bundy'!$M$5:$M$14971,"2016")</f>
        <v>0</v>
      </c>
      <c r="K18" s="20">
        <f>COUNTIFS('Al Bundy'!$G$5:$G$14971,"Female",'Al Bundy'!$H$5:$H$14971,'Task 3'!$B18,'Al Bundy'!$N$5:$N$14971,'Task 3'!K$12,'Al Bundy'!$F$5:$F$14971,"GER1",'Al Bundy'!$M$5:$M$14971,"2016")</f>
        <v>2</v>
      </c>
      <c r="L18" s="20">
        <f>COUNTIFS('Al Bundy'!$G$5:$G$14971,"Female",'Al Bundy'!$H$5:$H$14971,'Task 3'!$B18,'Al Bundy'!$N$5:$N$14971,'Task 3'!L$12,'Al Bundy'!$F$5:$F$14971,"GER1",'Al Bundy'!$M$5:$M$14971,"2016")</f>
        <v>1</v>
      </c>
      <c r="M18" s="20">
        <f>COUNTIFS('Al Bundy'!$G$5:$G$14971,"Female",'Al Bundy'!$H$5:$H$14971,'Task 3'!$B18,'Al Bundy'!$N$5:$N$14971,'Task 3'!M$12,'Al Bundy'!$F$5:$F$14971,"GER1",'Al Bundy'!$M$5:$M$14971,"2016")</f>
        <v>3</v>
      </c>
      <c r="N18" s="20">
        <f>COUNTIFS('Al Bundy'!$G$5:$G$14971,"Female",'Al Bundy'!$H$5:$H$14971,'Task 3'!$B18,'Al Bundy'!$N$5:$N$14971,'Task 3'!N$12,'Al Bundy'!$F$5:$F$14971,"GER1",'Al Bundy'!$M$5:$M$14971,"2016")</f>
        <v>4</v>
      </c>
      <c r="P18" s="20">
        <f>COUNTIFS('Al Bundy'!$G$5:$G$14971,"Female",'Al Bundy'!$H$5:$H$14971,'Task 3'!$B18,'Al Bundy'!$N$5:$N$14971,'Task 3'!P$12,'Al Bundy'!$F$5:$F$14971,"GER2",'Al Bundy'!$M$5:$M$14971,"2016")</f>
        <v>2</v>
      </c>
      <c r="Q18" s="20">
        <f>COUNTIFS('Al Bundy'!$G$5:$G$14971,"Female",'Al Bundy'!$H$5:$H$14971,'Task 3'!$B18,'Al Bundy'!$N$5:$N$14971,'Task 3'!Q$12,'Al Bundy'!$F$5:$F$14971,"GER2",'Al Bundy'!$M$5:$M$14971,"2016")</f>
        <v>0</v>
      </c>
      <c r="R18" s="20">
        <f>COUNTIFS('Al Bundy'!$G$5:$G$14971,"Female",'Al Bundy'!$H$5:$H$14971,'Task 3'!$B18,'Al Bundy'!$N$5:$N$14971,'Task 3'!R$12,'Al Bundy'!$F$5:$F$14971,"GER2",'Al Bundy'!$M$5:$M$14971,"2016")</f>
        <v>2</v>
      </c>
      <c r="S18" s="20">
        <f>COUNTIFS('Al Bundy'!$G$5:$G$14971,"Female",'Al Bundy'!$H$5:$H$14971,'Task 3'!$B18,'Al Bundy'!$N$5:$N$14971,'Task 3'!S$12,'Al Bundy'!$F$5:$F$14971,"GER2",'Al Bundy'!$M$5:$M$14971,"2016")</f>
        <v>1</v>
      </c>
      <c r="T18" s="20">
        <f>COUNTIFS('Al Bundy'!$G$5:$G$14971,"Female",'Al Bundy'!$H$5:$H$14971,'Task 3'!$B18,'Al Bundy'!$N$5:$N$14971,'Task 3'!T$12,'Al Bundy'!$F$5:$F$14971,"GER2",'Al Bundy'!$M$5:$M$14971,"2016")</f>
        <v>1</v>
      </c>
      <c r="U18" s="20">
        <f>COUNTIFS('Al Bundy'!$G$5:$G$14971,"Female",'Al Bundy'!$H$5:$H$14971,'Task 3'!$B18,'Al Bundy'!$N$5:$N$14971,'Task 3'!U$12,'Al Bundy'!$F$5:$F$14971,"GER2",'Al Bundy'!$M$5:$M$14971,"2016")</f>
        <v>2</v>
      </c>
      <c r="V18" s="20">
        <f>COUNTIFS('Al Bundy'!$G$5:$G$14971,"Female",'Al Bundy'!$H$5:$H$14971,'Task 3'!$B18,'Al Bundy'!$N$5:$N$14971,'Task 3'!V$12,'Al Bundy'!$F$5:$F$14971,"GER2",'Al Bundy'!$M$5:$M$14971,"2016")</f>
        <v>0</v>
      </c>
      <c r="W18" s="20">
        <f>COUNTIFS('Al Bundy'!$G$5:$G$14971,"Female",'Al Bundy'!$H$5:$H$14971,'Task 3'!$B18,'Al Bundy'!$N$5:$N$14971,'Task 3'!W$12,'Al Bundy'!$F$5:$F$14971,"GER2",'Al Bundy'!$M$5:$M$14971,"2016")</f>
        <v>1</v>
      </c>
      <c r="X18" s="20">
        <f>COUNTIFS('Al Bundy'!$G$5:$G$14971,"Female",'Al Bundy'!$H$5:$H$14971,'Task 3'!$B18,'Al Bundy'!$N$5:$N$14971,'Task 3'!X$12,'Al Bundy'!$F$5:$F$14971,"GER2",'Al Bundy'!$M$5:$M$14971,"2016")</f>
        <v>2</v>
      </c>
      <c r="Y18" s="20">
        <f>COUNTIFS('Al Bundy'!$G$5:$G$14971,"Female",'Al Bundy'!$H$5:$H$14971,'Task 3'!$B18,'Al Bundy'!$N$5:$N$14971,'Task 3'!Y$12,'Al Bundy'!$F$5:$F$14971,"GER2",'Al Bundy'!$M$5:$M$14971,"2016")</f>
        <v>1</v>
      </c>
      <c r="Z18" s="20">
        <f>COUNTIFS('Al Bundy'!$G$5:$G$14971,"Female",'Al Bundy'!$H$5:$H$14971,'Task 3'!$B18,'Al Bundy'!$N$5:$N$14971,'Task 3'!Z$12,'Al Bundy'!$F$5:$F$14971,"GER2",'Al Bundy'!$M$5:$M$14971,"2016")</f>
        <v>3</v>
      </c>
      <c r="AA18" s="20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7">
        <f t="shared" si="5"/>
        <v>0.78961449126977934</v>
      </c>
      <c r="AL18" s="3"/>
      <c r="AM18" s="6">
        <f t="shared" si="6"/>
        <v>-0.20628115793644608</v>
      </c>
      <c r="AN18" s="37">
        <f t="shared" si="7"/>
        <v>1.3729478246031126</v>
      </c>
      <c r="AO18" s="37"/>
      <c r="AP18" s="37"/>
      <c r="AQ18" s="37"/>
      <c r="AR18" s="37"/>
    </row>
    <row r="19" spans="2:44" x14ac:dyDescent="0.15">
      <c r="B19" s="16">
        <v>7</v>
      </c>
      <c r="C19" s="20">
        <f>COUNTIFS('Al Bundy'!$G$5:$G$14971,"Female",'Al Bundy'!$H$5:$H$14971,'Task 3'!$B19,'Al Bundy'!$N$5:$N$14971,'Task 3'!C$12,'Al Bundy'!$F$5:$F$14971,"GER1",'Al Bundy'!$M$5:$M$14971,"2016")</f>
        <v>0</v>
      </c>
      <c r="D19" s="20">
        <f>COUNTIFS('Al Bundy'!$G$5:$G$14971,"Female",'Al Bundy'!$H$5:$H$14971,'Task 3'!$B19,'Al Bundy'!$N$5:$N$14971,'Task 3'!D$12,'Al Bundy'!$F$5:$F$14971,"GER1",'Al Bundy'!$M$5:$M$14971,"2016")</f>
        <v>3</v>
      </c>
      <c r="E19" s="20">
        <f>COUNTIFS('Al Bundy'!$G$5:$G$14971,"Female",'Al Bundy'!$H$5:$H$14971,'Task 3'!$B19,'Al Bundy'!$N$5:$N$14971,'Task 3'!E$12,'Al Bundy'!$F$5:$F$14971,"GER1",'Al Bundy'!$M$5:$M$14971,"2016")</f>
        <v>3</v>
      </c>
      <c r="F19" s="20">
        <f>COUNTIFS('Al Bundy'!$G$5:$G$14971,"Female",'Al Bundy'!$H$5:$H$14971,'Task 3'!$B19,'Al Bundy'!$N$5:$N$14971,'Task 3'!F$12,'Al Bundy'!$F$5:$F$14971,"GER1",'Al Bundy'!$M$5:$M$14971,"2016")</f>
        <v>4</v>
      </c>
      <c r="G19" s="20">
        <f>COUNTIFS('Al Bundy'!$G$5:$G$14971,"Female",'Al Bundy'!$H$5:$H$14971,'Task 3'!$B19,'Al Bundy'!$N$5:$N$14971,'Task 3'!G$12,'Al Bundy'!$F$5:$F$14971,"GER1",'Al Bundy'!$M$5:$M$14971,"2016")</f>
        <v>1</v>
      </c>
      <c r="H19" s="20">
        <f>COUNTIFS('Al Bundy'!$G$5:$G$14971,"Female",'Al Bundy'!$H$5:$H$14971,'Task 3'!$B19,'Al Bundy'!$N$5:$N$14971,'Task 3'!H$12,'Al Bundy'!$F$5:$F$14971,"GER1",'Al Bundy'!$M$5:$M$14971,"2016")</f>
        <v>0</v>
      </c>
      <c r="I19" s="20">
        <f>COUNTIFS('Al Bundy'!$G$5:$G$14971,"Female",'Al Bundy'!$H$5:$H$14971,'Task 3'!$B19,'Al Bundy'!$N$5:$N$14971,'Task 3'!I$12,'Al Bundy'!$F$5:$F$14971,"GER1",'Al Bundy'!$M$5:$M$14971,"2016")</f>
        <v>1</v>
      </c>
      <c r="J19" s="20">
        <f>COUNTIFS('Al Bundy'!$G$5:$G$14971,"Female",'Al Bundy'!$H$5:$H$14971,'Task 3'!$B19,'Al Bundy'!$N$5:$N$14971,'Task 3'!J$12,'Al Bundy'!$F$5:$F$14971,"GER1",'Al Bundy'!$M$5:$M$14971,"2016")</f>
        <v>0</v>
      </c>
      <c r="K19" s="20">
        <f>COUNTIFS('Al Bundy'!$G$5:$G$14971,"Female",'Al Bundy'!$H$5:$H$14971,'Task 3'!$B19,'Al Bundy'!$N$5:$N$14971,'Task 3'!K$12,'Al Bundy'!$F$5:$F$14971,"GER1",'Al Bundy'!$M$5:$M$14971,"2016")</f>
        <v>2</v>
      </c>
      <c r="L19" s="20">
        <f>COUNTIFS('Al Bundy'!$G$5:$G$14971,"Female",'Al Bundy'!$H$5:$H$14971,'Task 3'!$B19,'Al Bundy'!$N$5:$N$14971,'Task 3'!L$12,'Al Bundy'!$F$5:$F$14971,"GER1",'Al Bundy'!$M$5:$M$14971,"2016")</f>
        <v>0</v>
      </c>
      <c r="M19" s="20">
        <f>COUNTIFS('Al Bundy'!$G$5:$G$14971,"Female",'Al Bundy'!$H$5:$H$14971,'Task 3'!$B19,'Al Bundy'!$N$5:$N$14971,'Task 3'!M$12,'Al Bundy'!$F$5:$F$14971,"GER1",'Al Bundy'!$M$5:$M$14971,"2016")</f>
        <v>0</v>
      </c>
      <c r="N19" s="20">
        <f>COUNTIFS('Al Bundy'!$G$5:$G$14971,"Female",'Al Bundy'!$H$5:$H$14971,'Task 3'!$B19,'Al Bundy'!$N$5:$N$14971,'Task 3'!N$12,'Al Bundy'!$F$5:$F$14971,"GER1",'Al Bundy'!$M$5:$M$14971,"2016")</f>
        <v>1</v>
      </c>
      <c r="P19" s="20">
        <f>COUNTIFS('Al Bundy'!$G$5:$G$14971,"Female",'Al Bundy'!$H$5:$H$14971,'Task 3'!$B19,'Al Bundy'!$N$5:$N$14971,'Task 3'!P$12,'Al Bundy'!$F$5:$F$14971,"GER2",'Al Bundy'!$M$5:$M$14971,"2016")</f>
        <v>0</v>
      </c>
      <c r="Q19" s="20">
        <f>COUNTIFS('Al Bundy'!$G$5:$G$14971,"Female",'Al Bundy'!$H$5:$H$14971,'Task 3'!$B19,'Al Bundy'!$N$5:$N$14971,'Task 3'!Q$12,'Al Bundy'!$F$5:$F$14971,"GER2",'Al Bundy'!$M$5:$M$14971,"2016")</f>
        <v>0</v>
      </c>
      <c r="R19" s="20">
        <f>COUNTIFS('Al Bundy'!$G$5:$G$14971,"Female",'Al Bundy'!$H$5:$H$14971,'Task 3'!$B19,'Al Bundy'!$N$5:$N$14971,'Task 3'!R$12,'Al Bundy'!$F$5:$F$14971,"GER2",'Al Bundy'!$M$5:$M$14971,"2016")</f>
        <v>0</v>
      </c>
      <c r="S19" s="20">
        <f>COUNTIFS('Al Bundy'!$G$5:$G$14971,"Female",'Al Bundy'!$H$5:$H$14971,'Task 3'!$B19,'Al Bundy'!$N$5:$N$14971,'Task 3'!S$12,'Al Bundy'!$F$5:$F$14971,"GER2",'Al Bundy'!$M$5:$M$14971,"2016")</f>
        <v>4</v>
      </c>
      <c r="T19" s="20">
        <f>COUNTIFS('Al Bundy'!$G$5:$G$14971,"Female",'Al Bundy'!$H$5:$H$14971,'Task 3'!$B19,'Al Bundy'!$N$5:$N$14971,'Task 3'!T$12,'Al Bundy'!$F$5:$F$14971,"GER2",'Al Bundy'!$M$5:$M$14971,"2016")</f>
        <v>1</v>
      </c>
      <c r="U19" s="20">
        <f>COUNTIFS('Al Bundy'!$G$5:$G$14971,"Female",'Al Bundy'!$H$5:$H$14971,'Task 3'!$B19,'Al Bundy'!$N$5:$N$14971,'Task 3'!U$12,'Al Bundy'!$F$5:$F$14971,"GER2",'Al Bundy'!$M$5:$M$14971,"2016")</f>
        <v>3</v>
      </c>
      <c r="V19" s="20">
        <f>COUNTIFS('Al Bundy'!$G$5:$G$14971,"Female",'Al Bundy'!$H$5:$H$14971,'Task 3'!$B19,'Al Bundy'!$N$5:$N$14971,'Task 3'!V$12,'Al Bundy'!$F$5:$F$14971,"GER2",'Al Bundy'!$M$5:$M$14971,"2016")</f>
        <v>1</v>
      </c>
      <c r="W19" s="20">
        <f>COUNTIFS('Al Bundy'!$G$5:$G$14971,"Female",'Al Bundy'!$H$5:$H$14971,'Task 3'!$B19,'Al Bundy'!$N$5:$N$14971,'Task 3'!W$12,'Al Bundy'!$F$5:$F$14971,"GER2",'Al Bundy'!$M$5:$M$14971,"2016")</f>
        <v>1</v>
      </c>
      <c r="X19" s="20">
        <f>COUNTIFS('Al Bundy'!$G$5:$G$14971,"Female",'Al Bundy'!$H$5:$H$14971,'Task 3'!$B19,'Al Bundy'!$N$5:$N$14971,'Task 3'!X$12,'Al Bundy'!$F$5:$F$14971,"GER2",'Al Bundy'!$M$5:$M$14971,"2016")</f>
        <v>1</v>
      </c>
      <c r="Y19" s="20">
        <f>COUNTIFS('Al Bundy'!$G$5:$G$14971,"Female",'Al Bundy'!$H$5:$H$14971,'Task 3'!$B19,'Al Bundy'!$N$5:$N$14971,'Task 3'!Y$12,'Al Bundy'!$F$5:$F$14971,"GER2",'Al Bundy'!$M$5:$M$14971,"2016")</f>
        <v>3</v>
      </c>
      <c r="Z19" s="20">
        <f>COUNTIFS('Al Bundy'!$G$5:$G$14971,"Female",'Al Bundy'!$H$5:$H$14971,'Task 3'!$B19,'Al Bundy'!$N$5:$N$14971,'Task 3'!Z$12,'Al Bundy'!$F$5:$F$14971,"GER2",'Al Bundy'!$M$5:$M$14971,"2016")</f>
        <v>1</v>
      </c>
      <c r="AA19" s="20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7">
        <f t="shared" si="5"/>
        <v>1.0263628455164215</v>
      </c>
      <c r="AL19" s="3"/>
      <c r="AM19" s="6">
        <f t="shared" si="6"/>
        <v>-1.3596961788497548</v>
      </c>
      <c r="AN19" s="37">
        <f t="shared" si="7"/>
        <v>0.69302951218308828</v>
      </c>
      <c r="AO19" s="37"/>
      <c r="AP19" s="37"/>
      <c r="AQ19" s="37"/>
      <c r="AR19" s="37"/>
    </row>
    <row r="20" spans="2:44" x14ac:dyDescent="0.15">
      <c r="B20" s="16">
        <v>7.5</v>
      </c>
      <c r="C20" s="20">
        <f>COUNTIFS('Al Bundy'!$G$5:$G$14971,"Female",'Al Bundy'!$H$5:$H$14971,'Task 3'!$B20,'Al Bundy'!$N$5:$N$14971,'Task 3'!C$12,'Al Bundy'!$F$5:$F$14971,"GER1",'Al Bundy'!$M$5:$M$14971,"2016")</f>
        <v>1</v>
      </c>
      <c r="D20" s="20">
        <f>COUNTIFS('Al Bundy'!$G$5:$G$14971,"Female",'Al Bundy'!$H$5:$H$14971,'Task 3'!$B20,'Al Bundy'!$N$5:$N$14971,'Task 3'!D$12,'Al Bundy'!$F$5:$F$14971,"GER1",'Al Bundy'!$M$5:$M$14971,"2016")</f>
        <v>2</v>
      </c>
      <c r="E20" s="20">
        <f>COUNTIFS('Al Bundy'!$G$5:$G$14971,"Female",'Al Bundy'!$H$5:$H$14971,'Task 3'!$B20,'Al Bundy'!$N$5:$N$14971,'Task 3'!E$12,'Al Bundy'!$F$5:$F$14971,"GER1",'Al Bundy'!$M$5:$M$14971,"2016")</f>
        <v>4</v>
      </c>
      <c r="F20" s="20">
        <f>COUNTIFS('Al Bundy'!$G$5:$G$14971,"Female",'Al Bundy'!$H$5:$H$14971,'Task 3'!$B20,'Al Bundy'!$N$5:$N$14971,'Task 3'!F$12,'Al Bundy'!$F$5:$F$14971,"GER1",'Al Bundy'!$M$5:$M$14971,"2016")</f>
        <v>1</v>
      </c>
      <c r="G20" s="20">
        <f>COUNTIFS('Al Bundy'!$G$5:$G$14971,"Female",'Al Bundy'!$H$5:$H$14971,'Task 3'!$B20,'Al Bundy'!$N$5:$N$14971,'Task 3'!G$12,'Al Bundy'!$F$5:$F$14971,"GER1",'Al Bundy'!$M$5:$M$14971,"2016")</f>
        <v>2</v>
      </c>
      <c r="H20" s="20">
        <f>COUNTIFS('Al Bundy'!$G$5:$G$14971,"Female",'Al Bundy'!$H$5:$H$14971,'Task 3'!$B20,'Al Bundy'!$N$5:$N$14971,'Task 3'!H$12,'Al Bundy'!$F$5:$F$14971,"GER1",'Al Bundy'!$M$5:$M$14971,"2016")</f>
        <v>6</v>
      </c>
      <c r="I20" s="20">
        <f>COUNTIFS('Al Bundy'!$G$5:$G$14971,"Female",'Al Bundy'!$H$5:$H$14971,'Task 3'!$B20,'Al Bundy'!$N$5:$N$14971,'Task 3'!I$12,'Al Bundy'!$F$5:$F$14971,"GER1",'Al Bundy'!$M$5:$M$14971,"2016")</f>
        <v>4</v>
      </c>
      <c r="J20" s="20">
        <f>COUNTIFS('Al Bundy'!$G$5:$G$14971,"Female",'Al Bundy'!$H$5:$H$14971,'Task 3'!$B20,'Al Bundy'!$N$5:$N$14971,'Task 3'!J$12,'Al Bundy'!$F$5:$F$14971,"GER1",'Al Bundy'!$M$5:$M$14971,"2016")</f>
        <v>3</v>
      </c>
      <c r="K20" s="20">
        <f>COUNTIFS('Al Bundy'!$G$5:$G$14971,"Female",'Al Bundy'!$H$5:$H$14971,'Task 3'!$B20,'Al Bundy'!$N$5:$N$14971,'Task 3'!K$12,'Al Bundy'!$F$5:$F$14971,"GER1",'Al Bundy'!$M$5:$M$14971,"2016")</f>
        <v>5</v>
      </c>
      <c r="L20" s="20">
        <f>COUNTIFS('Al Bundy'!$G$5:$G$14971,"Female",'Al Bundy'!$H$5:$H$14971,'Task 3'!$B20,'Al Bundy'!$N$5:$N$14971,'Task 3'!L$12,'Al Bundy'!$F$5:$F$14971,"GER1",'Al Bundy'!$M$5:$M$14971,"2016")</f>
        <v>8</v>
      </c>
      <c r="M20" s="20">
        <f>COUNTIFS('Al Bundy'!$G$5:$G$14971,"Female",'Al Bundy'!$H$5:$H$14971,'Task 3'!$B20,'Al Bundy'!$N$5:$N$14971,'Task 3'!M$12,'Al Bundy'!$F$5:$F$14971,"GER1",'Al Bundy'!$M$5:$M$14971,"2016")</f>
        <v>2</v>
      </c>
      <c r="N20" s="20">
        <f>COUNTIFS('Al Bundy'!$G$5:$G$14971,"Female",'Al Bundy'!$H$5:$H$14971,'Task 3'!$B20,'Al Bundy'!$N$5:$N$14971,'Task 3'!N$12,'Al Bundy'!$F$5:$F$14971,"GER1",'Al Bundy'!$M$5:$M$14971,"2016")</f>
        <v>1</v>
      </c>
      <c r="P20" s="20">
        <f>COUNTIFS('Al Bundy'!$G$5:$G$14971,"Female",'Al Bundy'!$H$5:$H$14971,'Task 3'!$B20,'Al Bundy'!$N$5:$N$14971,'Task 3'!P$12,'Al Bundy'!$F$5:$F$14971,"GER2",'Al Bundy'!$M$5:$M$14971,"2016")</f>
        <v>2</v>
      </c>
      <c r="Q20" s="20">
        <f>COUNTIFS('Al Bundy'!$G$5:$G$14971,"Female",'Al Bundy'!$H$5:$H$14971,'Task 3'!$B20,'Al Bundy'!$N$5:$N$14971,'Task 3'!Q$12,'Al Bundy'!$F$5:$F$14971,"GER2",'Al Bundy'!$M$5:$M$14971,"2016")</f>
        <v>1</v>
      </c>
      <c r="R20" s="20">
        <f>COUNTIFS('Al Bundy'!$G$5:$G$14971,"Female",'Al Bundy'!$H$5:$H$14971,'Task 3'!$B20,'Al Bundy'!$N$5:$N$14971,'Task 3'!R$12,'Al Bundy'!$F$5:$F$14971,"GER2",'Al Bundy'!$M$5:$M$14971,"2016")</f>
        <v>1</v>
      </c>
      <c r="S20" s="20">
        <f>COUNTIFS('Al Bundy'!$G$5:$G$14971,"Female",'Al Bundy'!$H$5:$H$14971,'Task 3'!$B20,'Al Bundy'!$N$5:$N$14971,'Task 3'!S$12,'Al Bundy'!$F$5:$F$14971,"GER2",'Al Bundy'!$M$5:$M$14971,"2016")</f>
        <v>3</v>
      </c>
      <c r="T20" s="20">
        <f>COUNTIFS('Al Bundy'!$G$5:$G$14971,"Female",'Al Bundy'!$H$5:$H$14971,'Task 3'!$B20,'Al Bundy'!$N$5:$N$14971,'Task 3'!T$12,'Al Bundy'!$F$5:$F$14971,"GER2",'Al Bundy'!$M$5:$M$14971,"2016")</f>
        <v>2</v>
      </c>
      <c r="U20" s="20">
        <f>COUNTIFS('Al Bundy'!$G$5:$G$14971,"Female",'Al Bundy'!$H$5:$H$14971,'Task 3'!$B20,'Al Bundy'!$N$5:$N$14971,'Task 3'!U$12,'Al Bundy'!$F$5:$F$14971,"GER2",'Al Bundy'!$M$5:$M$14971,"2016")</f>
        <v>7</v>
      </c>
      <c r="V20" s="20">
        <f>COUNTIFS('Al Bundy'!$G$5:$G$14971,"Female",'Al Bundy'!$H$5:$H$14971,'Task 3'!$B20,'Al Bundy'!$N$5:$N$14971,'Task 3'!V$12,'Al Bundy'!$F$5:$F$14971,"GER2",'Al Bundy'!$M$5:$M$14971,"2016")</f>
        <v>9</v>
      </c>
      <c r="W20" s="20">
        <f>COUNTIFS('Al Bundy'!$G$5:$G$14971,"Female",'Al Bundy'!$H$5:$H$14971,'Task 3'!$B20,'Al Bundy'!$N$5:$N$14971,'Task 3'!W$12,'Al Bundy'!$F$5:$F$14971,"GER2",'Al Bundy'!$M$5:$M$14971,"2016")</f>
        <v>8</v>
      </c>
      <c r="X20" s="20">
        <f>COUNTIFS('Al Bundy'!$G$5:$G$14971,"Female",'Al Bundy'!$H$5:$H$14971,'Task 3'!$B20,'Al Bundy'!$N$5:$N$14971,'Task 3'!X$12,'Al Bundy'!$F$5:$F$14971,"GER2",'Al Bundy'!$M$5:$M$14971,"2016")</f>
        <v>14</v>
      </c>
      <c r="Y20" s="20">
        <f>COUNTIFS('Al Bundy'!$G$5:$G$14971,"Female",'Al Bundy'!$H$5:$H$14971,'Task 3'!$B20,'Al Bundy'!$N$5:$N$14971,'Task 3'!Y$12,'Al Bundy'!$F$5:$F$14971,"GER2",'Al Bundy'!$M$5:$M$14971,"2016")</f>
        <v>8</v>
      </c>
      <c r="Z20" s="20">
        <f>COUNTIFS('Al Bundy'!$G$5:$G$14971,"Female",'Al Bundy'!$H$5:$H$14971,'Task 3'!$B20,'Al Bundy'!$N$5:$N$14971,'Task 3'!Z$12,'Al Bundy'!$F$5:$F$14971,"GER2",'Al Bundy'!$M$5:$M$14971,"2016")</f>
        <v>6</v>
      </c>
      <c r="AA20" s="20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7">
        <f t="shared" si="5"/>
        <v>2.2709677634660563</v>
      </c>
      <c r="AL20" s="3"/>
      <c r="AM20" s="6">
        <f t="shared" si="6"/>
        <v>-4.3543010967993894</v>
      </c>
      <c r="AN20" s="37">
        <f t="shared" si="7"/>
        <v>0.1876344301327233</v>
      </c>
      <c r="AO20" s="37"/>
      <c r="AP20" s="37"/>
      <c r="AQ20" s="37"/>
      <c r="AR20" s="37"/>
    </row>
    <row r="21" spans="2:44" x14ac:dyDescent="0.15">
      <c r="B21" s="16">
        <v>8</v>
      </c>
      <c r="C21" s="20">
        <f>COUNTIFS('Al Bundy'!$G$5:$G$14971,"Female",'Al Bundy'!$H$5:$H$14971,'Task 3'!$B21,'Al Bundy'!$N$5:$N$14971,'Task 3'!C$12,'Al Bundy'!$F$5:$F$14971,"GER1",'Al Bundy'!$M$5:$M$14971,"2016")</f>
        <v>6</v>
      </c>
      <c r="D21" s="20">
        <f>COUNTIFS('Al Bundy'!$G$5:$G$14971,"Female",'Al Bundy'!$H$5:$H$14971,'Task 3'!$B21,'Al Bundy'!$N$5:$N$14971,'Task 3'!D$12,'Al Bundy'!$F$5:$F$14971,"GER1",'Al Bundy'!$M$5:$M$14971,"2016")</f>
        <v>10</v>
      </c>
      <c r="E21" s="20">
        <f>COUNTIFS('Al Bundy'!$G$5:$G$14971,"Female",'Al Bundy'!$H$5:$H$14971,'Task 3'!$B21,'Al Bundy'!$N$5:$N$14971,'Task 3'!E$12,'Al Bundy'!$F$5:$F$14971,"GER1",'Al Bundy'!$M$5:$M$14971,"2016")</f>
        <v>3</v>
      </c>
      <c r="F21" s="20">
        <f>COUNTIFS('Al Bundy'!$G$5:$G$14971,"Female",'Al Bundy'!$H$5:$H$14971,'Task 3'!$B21,'Al Bundy'!$N$5:$N$14971,'Task 3'!F$12,'Al Bundy'!$F$5:$F$14971,"GER1",'Al Bundy'!$M$5:$M$14971,"2016")</f>
        <v>9</v>
      </c>
      <c r="G21" s="20">
        <f>COUNTIFS('Al Bundy'!$G$5:$G$14971,"Female",'Al Bundy'!$H$5:$H$14971,'Task 3'!$B21,'Al Bundy'!$N$5:$N$14971,'Task 3'!G$12,'Al Bundy'!$F$5:$F$14971,"GER1",'Al Bundy'!$M$5:$M$14971,"2016")</f>
        <v>1</v>
      </c>
      <c r="H21" s="20">
        <f>COUNTIFS('Al Bundy'!$G$5:$G$14971,"Female",'Al Bundy'!$H$5:$H$14971,'Task 3'!$B21,'Al Bundy'!$N$5:$N$14971,'Task 3'!H$12,'Al Bundy'!$F$5:$F$14971,"GER1",'Al Bundy'!$M$5:$M$14971,"2016")</f>
        <v>3</v>
      </c>
      <c r="I21" s="20">
        <f>COUNTIFS('Al Bundy'!$G$5:$G$14971,"Female",'Al Bundy'!$H$5:$H$14971,'Task 3'!$B21,'Al Bundy'!$N$5:$N$14971,'Task 3'!I$12,'Al Bundy'!$F$5:$F$14971,"GER1",'Al Bundy'!$M$5:$M$14971,"2016")</f>
        <v>6</v>
      </c>
      <c r="J21" s="20">
        <f>COUNTIFS('Al Bundy'!$G$5:$G$14971,"Female",'Al Bundy'!$H$5:$H$14971,'Task 3'!$B21,'Al Bundy'!$N$5:$N$14971,'Task 3'!J$12,'Al Bundy'!$F$5:$F$14971,"GER1",'Al Bundy'!$M$5:$M$14971,"2016")</f>
        <v>8</v>
      </c>
      <c r="K21" s="20">
        <f>COUNTIFS('Al Bundy'!$G$5:$G$14971,"Female",'Al Bundy'!$H$5:$H$14971,'Task 3'!$B21,'Al Bundy'!$N$5:$N$14971,'Task 3'!K$12,'Al Bundy'!$F$5:$F$14971,"GER1",'Al Bundy'!$M$5:$M$14971,"2016")</f>
        <v>3</v>
      </c>
      <c r="L21" s="20">
        <f>COUNTIFS('Al Bundy'!$G$5:$G$14971,"Female",'Al Bundy'!$H$5:$H$14971,'Task 3'!$B21,'Al Bundy'!$N$5:$N$14971,'Task 3'!L$12,'Al Bundy'!$F$5:$F$14971,"GER1",'Al Bundy'!$M$5:$M$14971,"2016")</f>
        <v>12</v>
      </c>
      <c r="M21" s="20">
        <f>COUNTIFS('Al Bundy'!$G$5:$G$14971,"Female",'Al Bundy'!$H$5:$H$14971,'Task 3'!$B21,'Al Bundy'!$N$5:$N$14971,'Task 3'!M$12,'Al Bundy'!$F$5:$F$14971,"GER1",'Al Bundy'!$M$5:$M$14971,"2016")</f>
        <v>3</v>
      </c>
      <c r="N21" s="20">
        <f>COUNTIFS('Al Bundy'!$G$5:$G$14971,"Female",'Al Bundy'!$H$5:$H$14971,'Task 3'!$B21,'Al Bundy'!$N$5:$N$14971,'Task 3'!N$12,'Al Bundy'!$F$5:$F$14971,"GER1",'Al Bundy'!$M$5:$M$14971,"2016")</f>
        <v>9</v>
      </c>
      <c r="P21" s="20">
        <f>COUNTIFS('Al Bundy'!$G$5:$G$14971,"Female",'Al Bundy'!$H$5:$H$14971,'Task 3'!$B21,'Al Bundy'!$N$5:$N$14971,'Task 3'!P$12,'Al Bundy'!$F$5:$F$14971,"GER2",'Al Bundy'!$M$5:$M$14971,"2016")</f>
        <v>13</v>
      </c>
      <c r="Q21" s="20">
        <f>COUNTIFS('Al Bundy'!$G$5:$G$14971,"Female",'Al Bundy'!$H$5:$H$14971,'Task 3'!$B21,'Al Bundy'!$N$5:$N$14971,'Task 3'!Q$12,'Al Bundy'!$F$5:$F$14971,"GER2",'Al Bundy'!$M$5:$M$14971,"2016")</f>
        <v>6</v>
      </c>
      <c r="R21" s="20">
        <f>COUNTIFS('Al Bundy'!$G$5:$G$14971,"Female",'Al Bundy'!$H$5:$H$14971,'Task 3'!$B21,'Al Bundy'!$N$5:$N$14971,'Task 3'!R$12,'Al Bundy'!$F$5:$F$14971,"GER2",'Al Bundy'!$M$5:$M$14971,"2016")</f>
        <v>5</v>
      </c>
      <c r="S21" s="20">
        <f>COUNTIFS('Al Bundy'!$G$5:$G$14971,"Female",'Al Bundy'!$H$5:$H$14971,'Task 3'!$B21,'Al Bundy'!$N$5:$N$14971,'Task 3'!S$12,'Al Bundy'!$F$5:$F$14971,"GER2",'Al Bundy'!$M$5:$M$14971,"2016")</f>
        <v>13</v>
      </c>
      <c r="T21" s="20">
        <f>COUNTIFS('Al Bundy'!$G$5:$G$14971,"Female",'Al Bundy'!$H$5:$H$14971,'Task 3'!$B21,'Al Bundy'!$N$5:$N$14971,'Task 3'!T$12,'Al Bundy'!$F$5:$F$14971,"GER2",'Al Bundy'!$M$5:$M$14971,"2016")</f>
        <v>5</v>
      </c>
      <c r="U21" s="20">
        <f>COUNTIFS('Al Bundy'!$G$5:$G$14971,"Female",'Al Bundy'!$H$5:$H$14971,'Task 3'!$B21,'Al Bundy'!$N$5:$N$14971,'Task 3'!U$12,'Al Bundy'!$F$5:$F$14971,"GER2",'Al Bundy'!$M$5:$M$14971,"2016")</f>
        <v>3</v>
      </c>
      <c r="V21" s="20">
        <f>COUNTIFS('Al Bundy'!$G$5:$G$14971,"Female",'Al Bundy'!$H$5:$H$14971,'Task 3'!$B21,'Al Bundy'!$N$5:$N$14971,'Task 3'!V$12,'Al Bundy'!$F$5:$F$14971,"GER2",'Al Bundy'!$M$5:$M$14971,"2016")</f>
        <v>11</v>
      </c>
      <c r="W21" s="20">
        <f>COUNTIFS('Al Bundy'!$G$5:$G$14971,"Female",'Al Bundy'!$H$5:$H$14971,'Task 3'!$B21,'Al Bundy'!$N$5:$N$14971,'Task 3'!W$12,'Al Bundy'!$F$5:$F$14971,"GER2",'Al Bundy'!$M$5:$M$14971,"2016")</f>
        <v>6</v>
      </c>
      <c r="X21" s="20">
        <f>COUNTIFS('Al Bundy'!$G$5:$G$14971,"Female",'Al Bundy'!$H$5:$H$14971,'Task 3'!$B21,'Al Bundy'!$N$5:$N$14971,'Task 3'!X$12,'Al Bundy'!$F$5:$F$14971,"GER2",'Al Bundy'!$M$5:$M$14971,"2016")</f>
        <v>6</v>
      </c>
      <c r="Y21" s="20">
        <f>COUNTIFS('Al Bundy'!$G$5:$G$14971,"Female",'Al Bundy'!$H$5:$H$14971,'Task 3'!$B21,'Al Bundy'!$N$5:$N$14971,'Task 3'!Y$12,'Al Bundy'!$F$5:$F$14971,"GER2",'Al Bundy'!$M$5:$M$14971,"2016")</f>
        <v>9</v>
      </c>
      <c r="Z21" s="20">
        <f>COUNTIFS('Al Bundy'!$G$5:$G$14971,"Female",'Al Bundy'!$H$5:$H$14971,'Task 3'!$B21,'Al Bundy'!$N$5:$N$14971,'Task 3'!Z$12,'Al Bundy'!$F$5:$F$14971,"GER2",'Al Bundy'!$M$5:$M$14971,"2016")</f>
        <v>8</v>
      </c>
      <c r="AA21" s="20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7">
        <f t="shared" si="5"/>
        <v>2.4537473808370427</v>
      </c>
      <c r="AL21" s="3"/>
      <c r="AM21" s="6">
        <f t="shared" si="6"/>
        <v>-3.7037473808370427</v>
      </c>
      <c r="AN21" s="37">
        <f t="shared" si="7"/>
        <v>1.2037473808370427</v>
      </c>
      <c r="AO21" s="37"/>
      <c r="AP21" s="37"/>
      <c r="AQ21" s="37"/>
      <c r="AR21" s="37"/>
    </row>
    <row r="22" spans="2:44" x14ac:dyDescent="0.15">
      <c r="B22" s="16">
        <v>8.5</v>
      </c>
      <c r="C22" s="20">
        <f>COUNTIFS('Al Bundy'!$G$5:$G$14971,"Female",'Al Bundy'!$H$5:$H$14971,'Task 3'!$B22,'Al Bundy'!$N$5:$N$14971,'Task 3'!C$12,'Al Bundy'!$F$5:$F$14971,"GER1",'Al Bundy'!$M$5:$M$14971,"2016")</f>
        <v>10</v>
      </c>
      <c r="D22" s="20">
        <f>COUNTIFS('Al Bundy'!$G$5:$G$14971,"Female",'Al Bundy'!$H$5:$H$14971,'Task 3'!$B22,'Al Bundy'!$N$5:$N$14971,'Task 3'!D$12,'Al Bundy'!$F$5:$F$14971,"GER1",'Al Bundy'!$M$5:$M$14971,"2016")</f>
        <v>10</v>
      </c>
      <c r="E22" s="20">
        <f>COUNTIFS('Al Bundy'!$G$5:$G$14971,"Female",'Al Bundy'!$H$5:$H$14971,'Task 3'!$B22,'Al Bundy'!$N$5:$N$14971,'Task 3'!E$12,'Al Bundy'!$F$5:$F$14971,"GER1",'Al Bundy'!$M$5:$M$14971,"2016")</f>
        <v>10</v>
      </c>
      <c r="F22" s="20">
        <f>COUNTIFS('Al Bundy'!$G$5:$G$14971,"Female",'Al Bundy'!$H$5:$H$14971,'Task 3'!$B22,'Al Bundy'!$N$5:$N$14971,'Task 3'!F$12,'Al Bundy'!$F$5:$F$14971,"GER1",'Al Bundy'!$M$5:$M$14971,"2016")</f>
        <v>7</v>
      </c>
      <c r="G22" s="20">
        <f>COUNTIFS('Al Bundy'!$G$5:$G$14971,"Female",'Al Bundy'!$H$5:$H$14971,'Task 3'!$B22,'Al Bundy'!$N$5:$N$14971,'Task 3'!G$12,'Al Bundy'!$F$5:$F$14971,"GER1",'Al Bundy'!$M$5:$M$14971,"2016")</f>
        <v>14</v>
      </c>
      <c r="H22" s="20">
        <f>COUNTIFS('Al Bundy'!$G$5:$G$14971,"Female",'Al Bundy'!$H$5:$H$14971,'Task 3'!$B22,'Al Bundy'!$N$5:$N$14971,'Task 3'!H$12,'Al Bundy'!$F$5:$F$14971,"GER1",'Al Bundy'!$M$5:$M$14971,"2016")</f>
        <v>4</v>
      </c>
      <c r="I22" s="20">
        <f>COUNTIFS('Al Bundy'!$G$5:$G$14971,"Female",'Al Bundy'!$H$5:$H$14971,'Task 3'!$B22,'Al Bundy'!$N$5:$N$14971,'Task 3'!I$12,'Al Bundy'!$F$5:$F$14971,"GER1",'Al Bundy'!$M$5:$M$14971,"2016")</f>
        <v>7</v>
      </c>
      <c r="J22" s="20">
        <f>COUNTIFS('Al Bundy'!$G$5:$G$14971,"Female",'Al Bundy'!$H$5:$H$14971,'Task 3'!$B22,'Al Bundy'!$N$5:$N$14971,'Task 3'!J$12,'Al Bundy'!$F$5:$F$14971,"GER1",'Al Bundy'!$M$5:$M$14971,"2016")</f>
        <v>7</v>
      </c>
      <c r="K22" s="20">
        <f>COUNTIFS('Al Bundy'!$G$5:$G$14971,"Female",'Al Bundy'!$H$5:$H$14971,'Task 3'!$B22,'Al Bundy'!$N$5:$N$14971,'Task 3'!K$12,'Al Bundy'!$F$5:$F$14971,"GER1",'Al Bundy'!$M$5:$M$14971,"2016")</f>
        <v>4</v>
      </c>
      <c r="L22" s="20">
        <f>COUNTIFS('Al Bundy'!$G$5:$G$14971,"Female",'Al Bundy'!$H$5:$H$14971,'Task 3'!$B22,'Al Bundy'!$N$5:$N$14971,'Task 3'!L$12,'Al Bundy'!$F$5:$F$14971,"GER1",'Al Bundy'!$M$5:$M$14971,"2016")</f>
        <v>8</v>
      </c>
      <c r="M22" s="20">
        <f>COUNTIFS('Al Bundy'!$G$5:$G$14971,"Female",'Al Bundy'!$H$5:$H$14971,'Task 3'!$B22,'Al Bundy'!$N$5:$N$14971,'Task 3'!M$12,'Al Bundy'!$F$5:$F$14971,"GER1",'Al Bundy'!$M$5:$M$14971,"2016")</f>
        <v>7</v>
      </c>
      <c r="N22" s="20">
        <f>COUNTIFS('Al Bundy'!$G$5:$G$14971,"Female",'Al Bundy'!$H$5:$H$14971,'Task 3'!$B22,'Al Bundy'!$N$5:$N$14971,'Task 3'!N$12,'Al Bundy'!$F$5:$F$14971,"GER1",'Al Bundy'!$M$5:$M$14971,"2016")</f>
        <v>9</v>
      </c>
      <c r="P22" s="20">
        <f>COUNTIFS('Al Bundy'!$G$5:$G$14971,"Female",'Al Bundy'!$H$5:$H$14971,'Task 3'!$B22,'Al Bundy'!$N$5:$N$14971,'Task 3'!P$12,'Al Bundy'!$F$5:$F$14971,"GER2",'Al Bundy'!$M$5:$M$14971,"2016")</f>
        <v>8</v>
      </c>
      <c r="Q22" s="20">
        <f>COUNTIFS('Al Bundy'!$G$5:$G$14971,"Female",'Al Bundy'!$H$5:$H$14971,'Task 3'!$B22,'Al Bundy'!$N$5:$N$14971,'Task 3'!Q$12,'Al Bundy'!$F$5:$F$14971,"GER2",'Al Bundy'!$M$5:$M$14971,"2016")</f>
        <v>5</v>
      </c>
      <c r="R22" s="20">
        <f>COUNTIFS('Al Bundy'!$G$5:$G$14971,"Female",'Al Bundy'!$H$5:$H$14971,'Task 3'!$B22,'Al Bundy'!$N$5:$N$14971,'Task 3'!R$12,'Al Bundy'!$F$5:$F$14971,"GER2",'Al Bundy'!$M$5:$M$14971,"2016")</f>
        <v>10</v>
      </c>
      <c r="S22" s="20">
        <f>COUNTIFS('Al Bundy'!$G$5:$G$14971,"Female",'Al Bundy'!$H$5:$H$14971,'Task 3'!$B22,'Al Bundy'!$N$5:$N$14971,'Task 3'!S$12,'Al Bundy'!$F$5:$F$14971,"GER2",'Al Bundy'!$M$5:$M$14971,"2016")</f>
        <v>4</v>
      </c>
      <c r="T22" s="20">
        <f>COUNTIFS('Al Bundy'!$G$5:$G$14971,"Female",'Al Bundy'!$H$5:$H$14971,'Task 3'!$B22,'Al Bundy'!$N$5:$N$14971,'Task 3'!T$12,'Al Bundy'!$F$5:$F$14971,"GER2",'Al Bundy'!$M$5:$M$14971,"2016")</f>
        <v>5</v>
      </c>
      <c r="U22" s="20">
        <f>COUNTIFS('Al Bundy'!$G$5:$G$14971,"Female",'Al Bundy'!$H$5:$H$14971,'Task 3'!$B22,'Al Bundy'!$N$5:$N$14971,'Task 3'!U$12,'Al Bundy'!$F$5:$F$14971,"GER2",'Al Bundy'!$M$5:$M$14971,"2016")</f>
        <v>5</v>
      </c>
      <c r="V22" s="20">
        <f>COUNTIFS('Al Bundy'!$G$5:$G$14971,"Female",'Al Bundy'!$H$5:$H$14971,'Task 3'!$B22,'Al Bundy'!$N$5:$N$14971,'Task 3'!V$12,'Al Bundy'!$F$5:$F$14971,"GER2",'Al Bundy'!$M$5:$M$14971,"2016")</f>
        <v>9</v>
      </c>
      <c r="W22" s="20">
        <f>COUNTIFS('Al Bundy'!$G$5:$G$14971,"Female",'Al Bundy'!$H$5:$H$14971,'Task 3'!$B22,'Al Bundy'!$N$5:$N$14971,'Task 3'!W$12,'Al Bundy'!$F$5:$F$14971,"GER2",'Al Bundy'!$M$5:$M$14971,"2016")</f>
        <v>7</v>
      </c>
      <c r="X22" s="20">
        <f>COUNTIFS('Al Bundy'!$G$5:$G$14971,"Female",'Al Bundy'!$H$5:$H$14971,'Task 3'!$B22,'Al Bundy'!$N$5:$N$14971,'Task 3'!X$12,'Al Bundy'!$F$5:$F$14971,"GER2",'Al Bundy'!$M$5:$M$14971,"2016")</f>
        <v>3</v>
      </c>
      <c r="Y22" s="20">
        <f>COUNTIFS('Al Bundy'!$G$5:$G$14971,"Female",'Al Bundy'!$H$5:$H$14971,'Task 3'!$B22,'Al Bundy'!$N$5:$N$14971,'Task 3'!Y$12,'Al Bundy'!$F$5:$F$14971,"GER2",'Al Bundy'!$M$5:$M$14971,"2016")</f>
        <v>7</v>
      </c>
      <c r="Z22" s="20">
        <f>COUNTIFS('Al Bundy'!$G$5:$G$14971,"Female",'Al Bundy'!$H$5:$H$14971,'Task 3'!$B22,'Al Bundy'!$N$5:$N$14971,'Task 3'!Z$12,'Al Bundy'!$F$5:$F$14971,"GER2",'Al Bundy'!$M$5:$M$14971,"2016")</f>
        <v>9</v>
      </c>
      <c r="AA22" s="20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7">
        <f t="shared" si="5"/>
        <v>1.7656316784981401</v>
      </c>
      <c r="AL22" s="3"/>
      <c r="AM22" s="6">
        <f t="shared" si="6"/>
        <v>-0.3489650118314731</v>
      </c>
      <c r="AN22" s="37">
        <f t="shared" si="7"/>
        <v>3.1822983451648073</v>
      </c>
      <c r="AO22" s="37"/>
      <c r="AP22" s="37"/>
      <c r="AQ22" s="37"/>
      <c r="AR22" s="37"/>
    </row>
    <row r="23" spans="2:44" x14ac:dyDescent="0.15">
      <c r="B23" s="16">
        <v>9</v>
      </c>
      <c r="C23" s="20">
        <f>COUNTIFS('Al Bundy'!$G$5:$G$14971,"Female",'Al Bundy'!$H$5:$H$14971,'Task 3'!$B23,'Al Bundy'!$N$5:$N$14971,'Task 3'!C$12,'Al Bundy'!$F$5:$F$14971,"GER1",'Al Bundy'!$M$5:$M$14971,"2016")</f>
        <v>1</v>
      </c>
      <c r="D23" s="20">
        <f>COUNTIFS('Al Bundy'!$G$5:$G$14971,"Female",'Al Bundy'!$H$5:$H$14971,'Task 3'!$B23,'Al Bundy'!$N$5:$N$14971,'Task 3'!D$12,'Al Bundy'!$F$5:$F$14971,"GER1",'Al Bundy'!$M$5:$M$14971,"2016")</f>
        <v>3</v>
      </c>
      <c r="E23" s="20">
        <f>COUNTIFS('Al Bundy'!$G$5:$G$14971,"Female",'Al Bundy'!$H$5:$H$14971,'Task 3'!$B23,'Al Bundy'!$N$5:$N$14971,'Task 3'!E$12,'Al Bundy'!$F$5:$F$14971,"GER1",'Al Bundy'!$M$5:$M$14971,"2016")</f>
        <v>8</v>
      </c>
      <c r="F23" s="20">
        <f>COUNTIFS('Al Bundy'!$G$5:$G$14971,"Female",'Al Bundy'!$H$5:$H$14971,'Task 3'!$B23,'Al Bundy'!$N$5:$N$14971,'Task 3'!F$12,'Al Bundy'!$F$5:$F$14971,"GER1",'Al Bundy'!$M$5:$M$14971,"2016")</f>
        <v>6</v>
      </c>
      <c r="G23" s="20">
        <f>COUNTIFS('Al Bundy'!$G$5:$G$14971,"Female",'Al Bundy'!$H$5:$H$14971,'Task 3'!$B23,'Al Bundy'!$N$5:$N$14971,'Task 3'!G$12,'Al Bundy'!$F$5:$F$14971,"GER1",'Al Bundy'!$M$5:$M$14971,"2016")</f>
        <v>3</v>
      </c>
      <c r="H23" s="20">
        <f>COUNTIFS('Al Bundy'!$G$5:$G$14971,"Female",'Al Bundy'!$H$5:$H$14971,'Task 3'!$B23,'Al Bundy'!$N$5:$N$14971,'Task 3'!H$12,'Al Bundy'!$F$5:$F$14971,"GER1",'Al Bundy'!$M$5:$M$14971,"2016")</f>
        <v>1</v>
      </c>
      <c r="I23" s="20">
        <f>COUNTIFS('Al Bundy'!$G$5:$G$14971,"Female",'Al Bundy'!$H$5:$H$14971,'Task 3'!$B23,'Al Bundy'!$N$5:$N$14971,'Task 3'!I$12,'Al Bundy'!$F$5:$F$14971,"GER1",'Al Bundy'!$M$5:$M$14971,"2016")</f>
        <v>4</v>
      </c>
      <c r="J23" s="20">
        <f>COUNTIFS('Al Bundy'!$G$5:$G$14971,"Female",'Al Bundy'!$H$5:$H$14971,'Task 3'!$B23,'Al Bundy'!$N$5:$N$14971,'Task 3'!J$12,'Al Bundy'!$F$5:$F$14971,"GER1",'Al Bundy'!$M$5:$M$14971,"2016")</f>
        <v>4</v>
      </c>
      <c r="K23" s="20">
        <f>COUNTIFS('Al Bundy'!$G$5:$G$14971,"Female",'Al Bundy'!$H$5:$H$14971,'Task 3'!$B23,'Al Bundy'!$N$5:$N$14971,'Task 3'!K$12,'Al Bundy'!$F$5:$F$14971,"GER1",'Al Bundy'!$M$5:$M$14971,"2016")</f>
        <v>0</v>
      </c>
      <c r="L23" s="20">
        <f>COUNTIFS('Al Bundy'!$G$5:$G$14971,"Female",'Al Bundy'!$H$5:$H$14971,'Task 3'!$B23,'Al Bundy'!$N$5:$N$14971,'Task 3'!L$12,'Al Bundy'!$F$5:$F$14971,"GER1",'Al Bundy'!$M$5:$M$14971,"2016")</f>
        <v>2</v>
      </c>
      <c r="M23" s="20">
        <f>COUNTIFS('Al Bundy'!$G$5:$G$14971,"Female",'Al Bundy'!$H$5:$H$14971,'Task 3'!$B23,'Al Bundy'!$N$5:$N$14971,'Task 3'!M$12,'Al Bundy'!$F$5:$F$14971,"GER1",'Al Bundy'!$M$5:$M$14971,"2016")</f>
        <v>4</v>
      </c>
      <c r="N23" s="20">
        <f>COUNTIFS('Al Bundy'!$G$5:$G$14971,"Female",'Al Bundy'!$H$5:$H$14971,'Task 3'!$B23,'Al Bundy'!$N$5:$N$14971,'Task 3'!N$12,'Al Bundy'!$F$5:$F$14971,"GER1",'Al Bundy'!$M$5:$M$14971,"2016")</f>
        <v>2</v>
      </c>
      <c r="P23" s="20">
        <f>COUNTIFS('Al Bundy'!$G$5:$G$14971,"Female",'Al Bundy'!$H$5:$H$14971,'Task 3'!$B23,'Al Bundy'!$N$5:$N$14971,'Task 3'!P$12,'Al Bundy'!$F$5:$F$14971,"GER2",'Al Bundy'!$M$5:$M$14971,"2016")</f>
        <v>5</v>
      </c>
      <c r="Q23" s="20">
        <f>COUNTIFS('Al Bundy'!$G$5:$G$14971,"Female",'Al Bundy'!$H$5:$H$14971,'Task 3'!$B23,'Al Bundy'!$N$5:$N$14971,'Task 3'!Q$12,'Al Bundy'!$F$5:$F$14971,"GER2",'Al Bundy'!$M$5:$M$14971,"2016")</f>
        <v>2</v>
      </c>
      <c r="R23" s="20">
        <f>COUNTIFS('Al Bundy'!$G$5:$G$14971,"Female",'Al Bundy'!$H$5:$H$14971,'Task 3'!$B23,'Al Bundy'!$N$5:$N$14971,'Task 3'!R$12,'Al Bundy'!$F$5:$F$14971,"GER2",'Al Bundy'!$M$5:$M$14971,"2016")</f>
        <v>2</v>
      </c>
      <c r="S23" s="20">
        <f>COUNTIFS('Al Bundy'!$G$5:$G$14971,"Female",'Al Bundy'!$H$5:$H$14971,'Task 3'!$B23,'Al Bundy'!$N$5:$N$14971,'Task 3'!S$12,'Al Bundy'!$F$5:$F$14971,"GER2",'Al Bundy'!$M$5:$M$14971,"2016")</f>
        <v>9</v>
      </c>
      <c r="T23" s="20">
        <f>COUNTIFS('Al Bundy'!$G$5:$G$14971,"Female",'Al Bundy'!$H$5:$H$14971,'Task 3'!$B23,'Al Bundy'!$N$5:$N$14971,'Task 3'!T$12,'Al Bundy'!$F$5:$F$14971,"GER2",'Al Bundy'!$M$5:$M$14971,"2016")</f>
        <v>3</v>
      </c>
      <c r="U23" s="20">
        <f>COUNTIFS('Al Bundy'!$G$5:$G$14971,"Female",'Al Bundy'!$H$5:$H$14971,'Task 3'!$B23,'Al Bundy'!$N$5:$N$14971,'Task 3'!U$12,'Al Bundy'!$F$5:$F$14971,"GER2",'Al Bundy'!$M$5:$M$14971,"2016")</f>
        <v>1</v>
      </c>
      <c r="V23" s="20">
        <f>COUNTIFS('Al Bundy'!$G$5:$G$14971,"Female",'Al Bundy'!$H$5:$H$14971,'Task 3'!$B23,'Al Bundy'!$N$5:$N$14971,'Task 3'!V$12,'Al Bundy'!$F$5:$F$14971,"GER2",'Al Bundy'!$M$5:$M$14971,"2016")</f>
        <v>1</v>
      </c>
      <c r="W23" s="20">
        <f>COUNTIFS('Al Bundy'!$G$5:$G$14971,"Female",'Al Bundy'!$H$5:$H$14971,'Task 3'!$B23,'Al Bundy'!$N$5:$N$14971,'Task 3'!W$12,'Al Bundy'!$F$5:$F$14971,"GER2",'Al Bundy'!$M$5:$M$14971,"2016")</f>
        <v>7</v>
      </c>
      <c r="X23" s="20">
        <f>COUNTIFS('Al Bundy'!$G$5:$G$14971,"Female",'Al Bundy'!$H$5:$H$14971,'Task 3'!$B23,'Al Bundy'!$N$5:$N$14971,'Task 3'!X$12,'Al Bundy'!$F$5:$F$14971,"GER2",'Al Bundy'!$M$5:$M$14971,"2016")</f>
        <v>2</v>
      </c>
      <c r="Y23" s="20">
        <f>COUNTIFS('Al Bundy'!$G$5:$G$14971,"Female",'Al Bundy'!$H$5:$H$14971,'Task 3'!$B23,'Al Bundy'!$N$5:$N$14971,'Task 3'!Y$12,'Al Bundy'!$F$5:$F$14971,"GER2",'Al Bundy'!$M$5:$M$14971,"2016")</f>
        <v>1</v>
      </c>
      <c r="Z23" s="20">
        <f>COUNTIFS('Al Bundy'!$G$5:$G$14971,"Female",'Al Bundy'!$H$5:$H$14971,'Task 3'!$B23,'Al Bundy'!$N$5:$N$14971,'Task 3'!Z$12,'Al Bundy'!$F$5:$F$14971,"GER2",'Al Bundy'!$M$5:$M$14971,"2016")</f>
        <v>4</v>
      </c>
      <c r="AA23" s="20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7">
        <f t="shared" si="5"/>
        <v>1.6902342448308727</v>
      </c>
      <c r="AL23" s="3"/>
      <c r="AM23" s="6">
        <f t="shared" si="6"/>
        <v>-1.7735675781642062</v>
      </c>
      <c r="AN23" s="37">
        <f t="shared" si="7"/>
        <v>1.6069009114975392</v>
      </c>
      <c r="AO23" s="37"/>
      <c r="AP23" s="37"/>
      <c r="AQ23" s="37"/>
      <c r="AR23" s="37"/>
    </row>
    <row r="24" spans="2:44" x14ac:dyDescent="0.15">
      <c r="B24" s="16">
        <v>9.5</v>
      </c>
      <c r="C24" s="20">
        <f>COUNTIFS('Al Bundy'!$G$5:$G$14971,"Female",'Al Bundy'!$H$5:$H$14971,'Task 3'!$B24,'Al Bundy'!$N$5:$N$14971,'Task 3'!C$12,'Al Bundy'!$F$5:$F$14971,"GER1",'Al Bundy'!$M$5:$M$14971,"2016")</f>
        <v>4</v>
      </c>
      <c r="D24" s="20">
        <f>COUNTIFS('Al Bundy'!$G$5:$G$14971,"Female",'Al Bundy'!$H$5:$H$14971,'Task 3'!$B24,'Al Bundy'!$N$5:$N$14971,'Task 3'!D$12,'Al Bundy'!$F$5:$F$14971,"GER1",'Al Bundy'!$M$5:$M$14971,"2016")</f>
        <v>1</v>
      </c>
      <c r="E24" s="20">
        <f>COUNTIFS('Al Bundy'!$G$5:$G$14971,"Female",'Al Bundy'!$H$5:$H$14971,'Task 3'!$B24,'Al Bundy'!$N$5:$N$14971,'Task 3'!E$12,'Al Bundy'!$F$5:$F$14971,"GER1",'Al Bundy'!$M$5:$M$14971,"2016")</f>
        <v>2</v>
      </c>
      <c r="F24" s="20">
        <f>COUNTIFS('Al Bundy'!$G$5:$G$14971,"Female",'Al Bundy'!$H$5:$H$14971,'Task 3'!$B24,'Al Bundy'!$N$5:$N$14971,'Task 3'!F$12,'Al Bundy'!$F$5:$F$14971,"GER1",'Al Bundy'!$M$5:$M$14971,"2016")</f>
        <v>1</v>
      </c>
      <c r="G24" s="20">
        <f>COUNTIFS('Al Bundy'!$G$5:$G$14971,"Female",'Al Bundy'!$H$5:$H$14971,'Task 3'!$B24,'Al Bundy'!$N$5:$N$14971,'Task 3'!G$12,'Al Bundy'!$F$5:$F$14971,"GER1",'Al Bundy'!$M$5:$M$14971,"2016")</f>
        <v>2</v>
      </c>
      <c r="H24" s="20">
        <f>COUNTIFS('Al Bundy'!$G$5:$G$14971,"Female",'Al Bundy'!$H$5:$H$14971,'Task 3'!$B24,'Al Bundy'!$N$5:$N$14971,'Task 3'!H$12,'Al Bundy'!$F$5:$F$14971,"GER1",'Al Bundy'!$M$5:$M$14971,"2016")</f>
        <v>2</v>
      </c>
      <c r="I24" s="20">
        <f>COUNTIFS('Al Bundy'!$G$5:$G$14971,"Female",'Al Bundy'!$H$5:$H$14971,'Task 3'!$B24,'Al Bundy'!$N$5:$N$14971,'Task 3'!I$12,'Al Bundy'!$F$5:$F$14971,"GER1",'Al Bundy'!$M$5:$M$14971,"2016")</f>
        <v>2</v>
      </c>
      <c r="J24" s="20">
        <f>COUNTIFS('Al Bundy'!$G$5:$G$14971,"Female",'Al Bundy'!$H$5:$H$14971,'Task 3'!$B24,'Al Bundy'!$N$5:$N$14971,'Task 3'!J$12,'Al Bundy'!$F$5:$F$14971,"GER1",'Al Bundy'!$M$5:$M$14971,"2016")</f>
        <v>4</v>
      </c>
      <c r="K24" s="20">
        <f>COUNTIFS('Al Bundy'!$G$5:$G$14971,"Female",'Al Bundy'!$H$5:$H$14971,'Task 3'!$B24,'Al Bundy'!$N$5:$N$14971,'Task 3'!K$12,'Al Bundy'!$F$5:$F$14971,"GER1",'Al Bundy'!$M$5:$M$14971,"2016")</f>
        <v>5</v>
      </c>
      <c r="L24" s="20">
        <f>COUNTIFS('Al Bundy'!$G$5:$G$14971,"Female",'Al Bundy'!$H$5:$H$14971,'Task 3'!$B24,'Al Bundy'!$N$5:$N$14971,'Task 3'!L$12,'Al Bundy'!$F$5:$F$14971,"GER1",'Al Bundy'!$M$5:$M$14971,"2016")</f>
        <v>2</v>
      </c>
      <c r="M24" s="20">
        <f>COUNTIFS('Al Bundy'!$G$5:$G$14971,"Female",'Al Bundy'!$H$5:$H$14971,'Task 3'!$B24,'Al Bundy'!$N$5:$N$14971,'Task 3'!M$12,'Al Bundy'!$F$5:$F$14971,"GER1",'Al Bundy'!$M$5:$M$14971,"2016")</f>
        <v>3</v>
      </c>
      <c r="N24" s="20">
        <f>COUNTIFS('Al Bundy'!$G$5:$G$14971,"Female",'Al Bundy'!$H$5:$H$14971,'Task 3'!$B24,'Al Bundy'!$N$5:$N$14971,'Task 3'!N$12,'Al Bundy'!$F$5:$F$14971,"GER1",'Al Bundy'!$M$5:$M$14971,"2016")</f>
        <v>2</v>
      </c>
      <c r="P24" s="20">
        <f>COUNTIFS('Al Bundy'!$G$5:$G$14971,"Female",'Al Bundy'!$H$5:$H$14971,'Task 3'!$B24,'Al Bundy'!$N$5:$N$14971,'Task 3'!P$12,'Al Bundy'!$F$5:$F$14971,"GER2",'Al Bundy'!$M$5:$M$14971,"2016")</f>
        <v>0</v>
      </c>
      <c r="Q24" s="20">
        <f>COUNTIFS('Al Bundy'!$G$5:$G$14971,"Female",'Al Bundy'!$H$5:$H$14971,'Task 3'!$B24,'Al Bundy'!$N$5:$N$14971,'Task 3'!Q$12,'Al Bundy'!$F$5:$F$14971,"GER2",'Al Bundy'!$M$5:$M$14971,"2016")</f>
        <v>1</v>
      </c>
      <c r="R24" s="20">
        <f>COUNTIFS('Al Bundy'!$G$5:$G$14971,"Female",'Al Bundy'!$H$5:$H$14971,'Task 3'!$B24,'Al Bundy'!$N$5:$N$14971,'Task 3'!R$12,'Al Bundy'!$F$5:$F$14971,"GER2",'Al Bundy'!$M$5:$M$14971,"2016")</f>
        <v>1</v>
      </c>
      <c r="S24" s="20">
        <f>COUNTIFS('Al Bundy'!$G$5:$G$14971,"Female",'Al Bundy'!$H$5:$H$14971,'Task 3'!$B24,'Al Bundy'!$N$5:$N$14971,'Task 3'!S$12,'Al Bundy'!$F$5:$F$14971,"GER2",'Al Bundy'!$M$5:$M$14971,"2016")</f>
        <v>0</v>
      </c>
      <c r="T24" s="20">
        <f>COUNTIFS('Al Bundy'!$G$5:$G$14971,"Female",'Al Bundy'!$H$5:$H$14971,'Task 3'!$B24,'Al Bundy'!$N$5:$N$14971,'Task 3'!T$12,'Al Bundy'!$F$5:$F$14971,"GER2",'Al Bundy'!$M$5:$M$14971,"2016")</f>
        <v>1</v>
      </c>
      <c r="U24" s="20">
        <f>COUNTIFS('Al Bundy'!$G$5:$G$14971,"Female",'Al Bundy'!$H$5:$H$14971,'Task 3'!$B24,'Al Bundy'!$N$5:$N$14971,'Task 3'!U$12,'Al Bundy'!$F$5:$F$14971,"GER2",'Al Bundy'!$M$5:$M$14971,"2016")</f>
        <v>2</v>
      </c>
      <c r="V24" s="20">
        <f>COUNTIFS('Al Bundy'!$G$5:$G$14971,"Female",'Al Bundy'!$H$5:$H$14971,'Task 3'!$B24,'Al Bundy'!$N$5:$N$14971,'Task 3'!V$12,'Al Bundy'!$F$5:$F$14971,"GER2",'Al Bundy'!$M$5:$M$14971,"2016")</f>
        <v>2</v>
      </c>
      <c r="W24" s="20">
        <f>COUNTIFS('Al Bundy'!$G$5:$G$14971,"Female",'Al Bundy'!$H$5:$H$14971,'Task 3'!$B24,'Al Bundy'!$N$5:$N$14971,'Task 3'!W$12,'Al Bundy'!$F$5:$F$14971,"GER2",'Al Bundy'!$M$5:$M$14971,"2016")</f>
        <v>1</v>
      </c>
      <c r="X24" s="20">
        <f>COUNTIFS('Al Bundy'!$G$5:$G$14971,"Female",'Al Bundy'!$H$5:$H$14971,'Task 3'!$B24,'Al Bundy'!$N$5:$N$14971,'Task 3'!X$12,'Al Bundy'!$F$5:$F$14971,"GER2",'Al Bundy'!$M$5:$M$14971,"2016")</f>
        <v>7</v>
      </c>
      <c r="Y24" s="20">
        <f>COUNTIFS('Al Bundy'!$G$5:$G$14971,"Female",'Al Bundy'!$H$5:$H$14971,'Task 3'!$B24,'Al Bundy'!$N$5:$N$14971,'Task 3'!Y$12,'Al Bundy'!$F$5:$F$14971,"GER2",'Al Bundy'!$M$5:$M$14971,"2016")</f>
        <v>2</v>
      </c>
      <c r="Z24" s="20">
        <f>COUNTIFS('Al Bundy'!$G$5:$G$14971,"Female",'Al Bundy'!$H$5:$H$14971,'Task 3'!$B24,'Al Bundy'!$N$5:$N$14971,'Task 3'!Z$12,'Al Bundy'!$F$5:$F$14971,"GER2",'Al Bundy'!$M$5:$M$14971,"2016")</f>
        <v>4</v>
      </c>
      <c r="AA24" s="20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7">
        <f t="shared" si="5"/>
        <v>1.1373263700873024</v>
      </c>
      <c r="AL24" s="3"/>
      <c r="AM24" s="6">
        <f t="shared" si="6"/>
        <v>-0.55399303675396916</v>
      </c>
      <c r="AN24" s="37">
        <f t="shared" si="7"/>
        <v>1.7206597034206357</v>
      </c>
      <c r="AO24" s="37"/>
      <c r="AP24" s="37"/>
      <c r="AQ24" s="37"/>
      <c r="AR24" s="37"/>
    </row>
    <row r="25" spans="2:44" x14ac:dyDescent="0.15">
      <c r="B25" s="16">
        <v>10</v>
      </c>
      <c r="C25" s="20">
        <f>COUNTIFS('Al Bundy'!$G$5:$G$14971,"Female",'Al Bundy'!$H$5:$H$14971,'Task 3'!$B25,'Al Bundy'!$N$5:$N$14971,'Task 3'!C$12,'Al Bundy'!$F$5:$F$14971,"GER1",'Al Bundy'!$M$5:$M$14971,"2016")</f>
        <v>0</v>
      </c>
      <c r="D25" s="20">
        <f>COUNTIFS('Al Bundy'!$G$5:$G$14971,"Female",'Al Bundy'!$H$5:$H$14971,'Task 3'!$B25,'Al Bundy'!$N$5:$N$14971,'Task 3'!D$12,'Al Bundy'!$F$5:$F$14971,"GER1",'Al Bundy'!$M$5:$M$14971,"2016")</f>
        <v>1</v>
      </c>
      <c r="E25" s="20">
        <f>COUNTIFS('Al Bundy'!$G$5:$G$14971,"Female",'Al Bundy'!$H$5:$H$14971,'Task 3'!$B25,'Al Bundy'!$N$5:$N$14971,'Task 3'!E$12,'Al Bundy'!$F$5:$F$14971,"GER1",'Al Bundy'!$M$5:$M$14971,"2016")</f>
        <v>1</v>
      </c>
      <c r="F25" s="20">
        <f>COUNTIFS('Al Bundy'!$G$5:$G$14971,"Female",'Al Bundy'!$H$5:$H$14971,'Task 3'!$B25,'Al Bundy'!$N$5:$N$14971,'Task 3'!F$12,'Al Bundy'!$F$5:$F$14971,"GER1",'Al Bundy'!$M$5:$M$14971,"2016")</f>
        <v>1</v>
      </c>
      <c r="G25" s="20">
        <f>COUNTIFS('Al Bundy'!$G$5:$G$14971,"Female",'Al Bundy'!$H$5:$H$14971,'Task 3'!$B25,'Al Bundy'!$N$5:$N$14971,'Task 3'!G$12,'Al Bundy'!$F$5:$F$14971,"GER1",'Al Bundy'!$M$5:$M$14971,"2016")</f>
        <v>1</v>
      </c>
      <c r="H25" s="20">
        <f>COUNTIFS('Al Bundy'!$G$5:$G$14971,"Female",'Al Bundy'!$H$5:$H$14971,'Task 3'!$B25,'Al Bundy'!$N$5:$N$14971,'Task 3'!H$12,'Al Bundy'!$F$5:$F$14971,"GER1",'Al Bundy'!$M$5:$M$14971,"2016")</f>
        <v>1</v>
      </c>
      <c r="I25" s="20">
        <f>COUNTIFS('Al Bundy'!$G$5:$G$14971,"Female",'Al Bundy'!$H$5:$H$14971,'Task 3'!$B25,'Al Bundy'!$N$5:$N$14971,'Task 3'!I$12,'Al Bundy'!$F$5:$F$14971,"GER1",'Al Bundy'!$M$5:$M$14971,"2016")</f>
        <v>3</v>
      </c>
      <c r="J25" s="20">
        <f>COUNTIFS('Al Bundy'!$G$5:$G$14971,"Female",'Al Bundy'!$H$5:$H$14971,'Task 3'!$B25,'Al Bundy'!$N$5:$N$14971,'Task 3'!J$12,'Al Bundy'!$F$5:$F$14971,"GER1",'Al Bundy'!$M$5:$M$14971,"2016")</f>
        <v>1</v>
      </c>
      <c r="K25" s="20">
        <f>COUNTIFS('Al Bundy'!$G$5:$G$14971,"Female",'Al Bundy'!$H$5:$H$14971,'Task 3'!$B25,'Al Bundy'!$N$5:$N$14971,'Task 3'!K$12,'Al Bundy'!$F$5:$F$14971,"GER1",'Al Bundy'!$M$5:$M$14971,"2016")</f>
        <v>0</v>
      </c>
      <c r="L25" s="20">
        <f>COUNTIFS('Al Bundy'!$G$5:$G$14971,"Female",'Al Bundy'!$H$5:$H$14971,'Task 3'!$B25,'Al Bundy'!$N$5:$N$14971,'Task 3'!L$12,'Al Bundy'!$F$5:$F$14971,"GER1",'Al Bundy'!$M$5:$M$14971,"2016")</f>
        <v>0</v>
      </c>
      <c r="M25" s="20">
        <f>COUNTIFS('Al Bundy'!$G$5:$G$14971,"Female",'Al Bundy'!$H$5:$H$14971,'Task 3'!$B25,'Al Bundy'!$N$5:$N$14971,'Task 3'!M$12,'Al Bundy'!$F$5:$F$14971,"GER1",'Al Bundy'!$M$5:$M$14971,"2016")</f>
        <v>0</v>
      </c>
      <c r="N25" s="20">
        <f>COUNTIFS('Al Bundy'!$G$5:$G$14971,"Female",'Al Bundy'!$H$5:$H$14971,'Task 3'!$B25,'Al Bundy'!$N$5:$N$14971,'Task 3'!N$12,'Al Bundy'!$F$5:$F$14971,"GER1",'Al Bundy'!$M$5:$M$14971,"2016")</f>
        <v>1</v>
      </c>
      <c r="P25" s="20">
        <f>COUNTIFS('Al Bundy'!$G$5:$G$14971,"Female",'Al Bundy'!$H$5:$H$14971,'Task 3'!$B25,'Al Bundy'!$N$5:$N$14971,'Task 3'!P$12,'Al Bundy'!$F$5:$F$14971,"GER2",'Al Bundy'!$M$5:$M$14971,"2016")</f>
        <v>0</v>
      </c>
      <c r="Q25" s="20">
        <f>COUNTIFS('Al Bundy'!$G$5:$G$14971,"Female",'Al Bundy'!$H$5:$H$14971,'Task 3'!$B25,'Al Bundy'!$N$5:$N$14971,'Task 3'!Q$12,'Al Bundy'!$F$5:$F$14971,"GER2",'Al Bundy'!$M$5:$M$14971,"2016")</f>
        <v>1</v>
      </c>
      <c r="R25" s="20">
        <f>COUNTIFS('Al Bundy'!$G$5:$G$14971,"Female",'Al Bundy'!$H$5:$H$14971,'Task 3'!$B25,'Al Bundy'!$N$5:$N$14971,'Task 3'!R$12,'Al Bundy'!$F$5:$F$14971,"GER2",'Al Bundy'!$M$5:$M$14971,"2016")</f>
        <v>1</v>
      </c>
      <c r="S25" s="20">
        <f>COUNTIFS('Al Bundy'!$G$5:$G$14971,"Female",'Al Bundy'!$H$5:$H$14971,'Task 3'!$B25,'Al Bundy'!$N$5:$N$14971,'Task 3'!S$12,'Al Bundy'!$F$5:$F$14971,"GER2",'Al Bundy'!$M$5:$M$14971,"2016")</f>
        <v>0</v>
      </c>
      <c r="T25" s="20">
        <f>COUNTIFS('Al Bundy'!$G$5:$G$14971,"Female",'Al Bundy'!$H$5:$H$14971,'Task 3'!$B25,'Al Bundy'!$N$5:$N$14971,'Task 3'!T$12,'Al Bundy'!$F$5:$F$14971,"GER2",'Al Bundy'!$M$5:$M$14971,"2016")</f>
        <v>0</v>
      </c>
      <c r="U25" s="20">
        <f>COUNTIFS('Al Bundy'!$G$5:$G$14971,"Female",'Al Bundy'!$H$5:$H$14971,'Task 3'!$B25,'Al Bundy'!$N$5:$N$14971,'Task 3'!U$12,'Al Bundy'!$F$5:$F$14971,"GER2",'Al Bundy'!$M$5:$M$14971,"2016")</f>
        <v>0</v>
      </c>
      <c r="V25" s="20">
        <f>COUNTIFS('Al Bundy'!$G$5:$G$14971,"Female",'Al Bundy'!$H$5:$H$14971,'Task 3'!$B25,'Al Bundy'!$N$5:$N$14971,'Task 3'!V$12,'Al Bundy'!$F$5:$F$14971,"GER2",'Al Bundy'!$M$5:$M$14971,"2016")</f>
        <v>2</v>
      </c>
      <c r="W25" s="20">
        <f>COUNTIFS('Al Bundy'!$G$5:$G$14971,"Female",'Al Bundy'!$H$5:$H$14971,'Task 3'!$B25,'Al Bundy'!$N$5:$N$14971,'Task 3'!W$12,'Al Bundy'!$F$5:$F$14971,"GER2",'Al Bundy'!$M$5:$M$14971,"2016")</f>
        <v>3</v>
      </c>
      <c r="X25" s="20">
        <f>COUNTIFS('Al Bundy'!$G$5:$G$14971,"Female",'Al Bundy'!$H$5:$H$14971,'Task 3'!$B25,'Al Bundy'!$N$5:$N$14971,'Task 3'!X$12,'Al Bundy'!$F$5:$F$14971,"GER2",'Al Bundy'!$M$5:$M$14971,"2016")</f>
        <v>0</v>
      </c>
      <c r="Y25" s="20">
        <f>COUNTIFS('Al Bundy'!$G$5:$G$14971,"Female",'Al Bundy'!$H$5:$H$14971,'Task 3'!$B25,'Al Bundy'!$N$5:$N$14971,'Task 3'!Y$12,'Al Bundy'!$F$5:$F$14971,"GER2",'Al Bundy'!$M$5:$M$14971,"2016")</f>
        <v>2</v>
      </c>
      <c r="Z25" s="20">
        <f>COUNTIFS('Al Bundy'!$G$5:$G$14971,"Female",'Al Bundy'!$H$5:$H$14971,'Task 3'!$B25,'Al Bundy'!$N$5:$N$14971,'Task 3'!Z$12,'Al Bundy'!$F$5:$F$14971,"GER2",'Al Bundy'!$M$5:$M$14971,"2016")</f>
        <v>0</v>
      </c>
      <c r="AA25" s="20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7">
        <f t="shared" si="5"/>
        <v>0.66694751234049277</v>
      </c>
      <c r="AL25" s="3"/>
      <c r="AM25" s="6">
        <f t="shared" si="6"/>
        <v>-0.58361417900715939</v>
      </c>
      <c r="AN25" s="37">
        <f t="shared" si="7"/>
        <v>0.75028084567382614</v>
      </c>
      <c r="AO25" s="37"/>
      <c r="AP25" s="37"/>
      <c r="AQ25" s="37"/>
      <c r="AR25" s="37"/>
    </row>
    <row r="26" spans="2:44" x14ac:dyDescent="0.15">
      <c r="B26" s="16">
        <v>10.5</v>
      </c>
      <c r="C26" s="20">
        <f>COUNTIFS('Al Bundy'!$G$5:$G$14971,"Female",'Al Bundy'!$H$5:$H$14971,'Task 3'!$B26,'Al Bundy'!$N$5:$N$14971,'Task 3'!C$12,'Al Bundy'!$F$5:$F$14971,"GER1",'Al Bundy'!$M$5:$M$14971,"2016")</f>
        <v>1</v>
      </c>
      <c r="D26" s="20">
        <f>COUNTIFS('Al Bundy'!$G$5:$G$14971,"Female",'Al Bundy'!$H$5:$H$14971,'Task 3'!$B26,'Al Bundy'!$N$5:$N$14971,'Task 3'!D$12,'Al Bundy'!$F$5:$F$14971,"GER1",'Al Bundy'!$M$5:$M$14971,"2016")</f>
        <v>0</v>
      </c>
      <c r="E26" s="20">
        <f>COUNTIFS('Al Bundy'!$G$5:$G$14971,"Female",'Al Bundy'!$H$5:$H$14971,'Task 3'!$B26,'Al Bundy'!$N$5:$N$14971,'Task 3'!E$12,'Al Bundy'!$F$5:$F$14971,"GER1",'Al Bundy'!$M$5:$M$14971,"2016")</f>
        <v>0</v>
      </c>
      <c r="F26" s="20">
        <f>COUNTIFS('Al Bundy'!$G$5:$G$14971,"Female",'Al Bundy'!$H$5:$H$14971,'Task 3'!$B26,'Al Bundy'!$N$5:$N$14971,'Task 3'!F$12,'Al Bundy'!$F$5:$F$14971,"GER1",'Al Bundy'!$M$5:$M$14971,"2016")</f>
        <v>0</v>
      </c>
      <c r="G26" s="20">
        <f>COUNTIFS('Al Bundy'!$G$5:$G$14971,"Female",'Al Bundy'!$H$5:$H$14971,'Task 3'!$B26,'Al Bundy'!$N$5:$N$14971,'Task 3'!G$12,'Al Bundy'!$F$5:$F$14971,"GER1",'Al Bundy'!$M$5:$M$14971,"2016")</f>
        <v>2</v>
      </c>
      <c r="H26" s="20">
        <f>COUNTIFS('Al Bundy'!$G$5:$G$14971,"Female",'Al Bundy'!$H$5:$H$14971,'Task 3'!$B26,'Al Bundy'!$N$5:$N$14971,'Task 3'!H$12,'Al Bundy'!$F$5:$F$14971,"GER1",'Al Bundy'!$M$5:$M$14971,"2016")</f>
        <v>2</v>
      </c>
      <c r="I26" s="20">
        <f>COUNTIFS('Al Bundy'!$G$5:$G$14971,"Female",'Al Bundy'!$H$5:$H$14971,'Task 3'!$B26,'Al Bundy'!$N$5:$N$14971,'Task 3'!I$12,'Al Bundy'!$F$5:$F$14971,"GER1",'Al Bundy'!$M$5:$M$14971,"2016")</f>
        <v>4</v>
      </c>
      <c r="J26" s="20">
        <f>COUNTIFS('Al Bundy'!$G$5:$G$14971,"Female",'Al Bundy'!$H$5:$H$14971,'Task 3'!$B26,'Al Bundy'!$N$5:$N$14971,'Task 3'!J$12,'Al Bundy'!$F$5:$F$14971,"GER1",'Al Bundy'!$M$5:$M$14971,"2016")</f>
        <v>1</v>
      </c>
      <c r="K26" s="20">
        <f>COUNTIFS('Al Bundy'!$G$5:$G$14971,"Female",'Al Bundy'!$H$5:$H$14971,'Task 3'!$B26,'Al Bundy'!$N$5:$N$14971,'Task 3'!K$12,'Al Bundy'!$F$5:$F$14971,"GER1",'Al Bundy'!$M$5:$M$14971,"2016")</f>
        <v>0</v>
      </c>
      <c r="L26" s="20">
        <f>COUNTIFS('Al Bundy'!$G$5:$G$14971,"Female",'Al Bundy'!$H$5:$H$14971,'Task 3'!$B26,'Al Bundy'!$N$5:$N$14971,'Task 3'!L$12,'Al Bundy'!$F$5:$F$14971,"GER1",'Al Bundy'!$M$5:$M$14971,"2016")</f>
        <v>3</v>
      </c>
      <c r="M26" s="20">
        <f>COUNTIFS('Al Bundy'!$G$5:$G$14971,"Female",'Al Bundy'!$H$5:$H$14971,'Task 3'!$B26,'Al Bundy'!$N$5:$N$14971,'Task 3'!M$12,'Al Bundy'!$F$5:$F$14971,"GER1",'Al Bundy'!$M$5:$M$14971,"2016")</f>
        <v>1</v>
      </c>
      <c r="N26" s="20">
        <f>COUNTIFS('Al Bundy'!$G$5:$G$14971,"Female",'Al Bundy'!$H$5:$H$14971,'Task 3'!$B26,'Al Bundy'!$N$5:$N$14971,'Task 3'!N$12,'Al Bundy'!$F$5:$F$14971,"GER1",'Al Bundy'!$M$5:$M$14971,"2016")</f>
        <v>1</v>
      </c>
      <c r="P26" s="20">
        <f>COUNTIFS('Al Bundy'!$G$5:$G$14971,"Female",'Al Bundy'!$H$5:$H$14971,'Task 3'!$B26,'Al Bundy'!$N$5:$N$14971,'Task 3'!P$12,'Al Bundy'!$F$5:$F$14971,"GER2",'Al Bundy'!$M$5:$M$14971,"2016")</f>
        <v>0</v>
      </c>
      <c r="Q26" s="20">
        <f>COUNTIFS('Al Bundy'!$G$5:$G$14971,"Female",'Al Bundy'!$H$5:$H$14971,'Task 3'!$B26,'Al Bundy'!$N$5:$N$14971,'Task 3'!Q$12,'Al Bundy'!$F$5:$F$14971,"GER2",'Al Bundy'!$M$5:$M$14971,"2016")</f>
        <v>2</v>
      </c>
      <c r="R26" s="20">
        <f>COUNTIFS('Al Bundy'!$G$5:$G$14971,"Female",'Al Bundy'!$H$5:$H$14971,'Task 3'!$B26,'Al Bundy'!$N$5:$N$14971,'Task 3'!R$12,'Al Bundy'!$F$5:$F$14971,"GER2",'Al Bundy'!$M$5:$M$14971,"2016")</f>
        <v>0</v>
      </c>
      <c r="S26" s="20">
        <f>COUNTIFS('Al Bundy'!$G$5:$G$14971,"Female",'Al Bundy'!$H$5:$H$14971,'Task 3'!$B26,'Al Bundy'!$N$5:$N$14971,'Task 3'!S$12,'Al Bundy'!$F$5:$F$14971,"GER2",'Al Bundy'!$M$5:$M$14971,"2016")</f>
        <v>0</v>
      </c>
      <c r="T26" s="20">
        <f>COUNTIFS('Al Bundy'!$G$5:$G$14971,"Female",'Al Bundy'!$H$5:$H$14971,'Task 3'!$B26,'Al Bundy'!$N$5:$N$14971,'Task 3'!T$12,'Al Bundy'!$F$5:$F$14971,"GER2",'Al Bundy'!$M$5:$M$14971,"2016")</f>
        <v>0</v>
      </c>
      <c r="U26" s="20">
        <f>COUNTIFS('Al Bundy'!$G$5:$G$14971,"Female",'Al Bundy'!$H$5:$H$14971,'Task 3'!$B26,'Al Bundy'!$N$5:$N$14971,'Task 3'!U$12,'Al Bundy'!$F$5:$F$14971,"GER2",'Al Bundy'!$M$5:$M$14971,"2016")</f>
        <v>1</v>
      </c>
      <c r="V26" s="20">
        <f>COUNTIFS('Al Bundy'!$G$5:$G$14971,"Female",'Al Bundy'!$H$5:$H$14971,'Task 3'!$B26,'Al Bundy'!$N$5:$N$14971,'Task 3'!V$12,'Al Bundy'!$F$5:$F$14971,"GER2",'Al Bundy'!$M$5:$M$14971,"2016")</f>
        <v>0</v>
      </c>
      <c r="W26" s="20">
        <f>COUNTIFS('Al Bundy'!$G$5:$G$14971,"Female",'Al Bundy'!$H$5:$H$14971,'Task 3'!$B26,'Al Bundy'!$N$5:$N$14971,'Task 3'!W$12,'Al Bundy'!$F$5:$F$14971,"GER2",'Al Bundy'!$M$5:$M$14971,"2016")</f>
        <v>0</v>
      </c>
      <c r="X26" s="20">
        <f>COUNTIFS('Al Bundy'!$G$5:$G$14971,"Female",'Al Bundy'!$H$5:$H$14971,'Task 3'!$B26,'Al Bundy'!$N$5:$N$14971,'Task 3'!X$12,'Al Bundy'!$F$5:$F$14971,"GER2",'Al Bundy'!$M$5:$M$14971,"2016")</f>
        <v>0</v>
      </c>
      <c r="Y26" s="20">
        <f>COUNTIFS('Al Bundy'!$G$5:$G$14971,"Female",'Al Bundy'!$H$5:$H$14971,'Task 3'!$B26,'Al Bundy'!$N$5:$N$14971,'Task 3'!Y$12,'Al Bundy'!$F$5:$F$14971,"GER2",'Al Bundy'!$M$5:$M$14971,"2016")</f>
        <v>0</v>
      </c>
      <c r="Z26" s="20">
        <f>COUNTIFS('Al Bundy'!$G$5:$G$14971,"Female",'Al Bundy'!$H$5:$H$14971,'Task 3'!$B26,'Al Bundy'!$N$5:$N$14971,'Task 3'!Z$12,'Al Bundy'!$F$5:$F$14971,"GER2",'Al Bundy'!$M$5:$M$14971,"2016")</f>
        <v>2</v>
      </c>
      <c r="AA26" s="20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7">
        <f t="shared" si="5"/>
        <v>0.75095518593846788</v>
      </c>
      <c r="AL26" s="3"/>
      <c r="AM26" s="6">
        <f t="shared" si="6"/>
        <v>-9.5518593846788402E-4</v>
      </c>
      <c r="AN26" s="37">
        <f t="shared" si="7"/>
        <v>1.500955185938468</v>
      </c>
      <c r="AO26" s="37"/>
      <c r="AP26" s="37"/>
      <c r="AQ26" s="37"/>
      <c r="AR26" s="37"/>
    </row>
    <row r="27" spans="2:44" x14ac:dyDescent="0.15">
      <c r="B27" s="16">
        <v>11.5</v>
      </c>
      <c r="C27" s="20">
        <f>COUNTIFS('Al Bundy'!$G$5:$G$14971,"Female",'Al Bundy'!$H$5:$H$14971,'Task 3'!$B27,'Al Bundy'!$N$5:$N$14971,'Task 3'!C$12,'Al Bundy'!$F$5:$F$14971,"GER1",'Al Bundy'!$M$5:$M$14971,"2016")</f>
        <v>0</v>
      </c>
      <c r="D27" s="20">
        <f>COUNTIFS('Al Bundy'!$G$5:$G$14971,"Female",'Al Bundy'!$H$5:$H$14971,'Task 3'!$B27,'Al Bundy'!$N$5:$N$14971,'Task 3'!D$12,'Al Bundy'!$F$5:$F$14971,"GER1",'Al Bundy'!$M$5:$M$14971,"2016")</f>
        <v>0</v>
      </c>
      <c r="E27" s="20">
        <f>COUNTIFS('Al Bundy'!$G$5:$G$14971,"Female",'Al Bundy'!$H$5:$H$14971,'Task 3'!$B27,'Al Bundy'!$N$5:$N$14971,'Task 3'!E$12,'Al Bundy'!$F$5:$F$14971,"GER1",'Al Bundy'!$M$5:$M$14971,"2016")</f>
        <v>0</v>
      </c>
      <c r="F27" s="20">
        <f>COUNTIFS('Al Bundy'!$G$5:$G$14971,"Female",'Al Bundy'!$H$5:$H$14971,'Task 3'!$B27,'Al Bundy'!$N$5:$N$14971,'Task 3'!F$12,'Al Bundy'!$F$5:$F$14971,"GER1",'Al Bundy'!$M$5:$M$14971,"2016")</f>
        <v>2</v>
      </c>
      <c r="G27" s="20">
        <f>COUNTIFS('Al Bundy'!$G$5:$G$14971,"Female",'Al Bundy'!$H$5:$H$14971,'Task 3'!$B27,'Al Bundy'!$N$5:$N$14971,'Task 3'!G$12,'Al Bundy'!$F$5:$F$14971,"GER1",'Al Bundy'!$M$5:$M$14971,"2016")</f>
        <v>0</v>
      </c>
      <c r="H27" s="20">
        <f>COUNTIFS('Al Bundy'!$G$5:$G$14971,"Female",'Al Bundy'!$H$5:$H$14971,'Task 3'!$B27,'Al Bundy'!$N$5:$N$14971,'Task 3'!H$12,'Al Bundy'!$F$5:$F$14971,"GER1",'Al Bundy'!$M$5:$M$14971,"2016")</f>
        <v>0</v>
      </c>
      <c r="I27" s="20">
        <f>COUNTIFS('Al Bundy'!$G$5:$G$14971,"Female",'Al Bundy'!$H$5:$H$14971,'Task 3'!$B27,'Al Bundy'!$N$5:$N$14971,'Task 3'!I$12,'Al Bundy'!$F$5:$F$14971,"GER1",'Al Bundy'!$M$5:$M$14971,"2016")</f>
        <v>0</v>
      </c>
      <c r="J27" s="20">
        <f>COUNTIFS('Al Bundy'!$G$5:$G$14971,"Female",'Al Bundy'!$H$5:$H$14971,'Task 3'!$B27,'Al Bundy'!$N$5:$N$14971,'Task 3'!J$12,'Al Bundy'!$F$5:$F$14971,"GER1",'Al Bundy'!$M$5:$M$14971,"2016")</f>
        <v>0</v>
      </c>
      <c r="K27" s="20">
        <f>COUNTIFS('Al Bundy'!$G$5:$G$14971,"Female",'Al Bundy'!$H$5:$H$14971,'Task 3'!$B27,'Al Bundy'!$N$5:$N$14971,'Task 3'!K$12,'Al Bundy'!$F$5:$F$14971,"GER1",'Al Bundy'!$M$5:$M$14971,"2016")</f>
        <v>0</v>
      </c>
      <c r="L27" s="20">
        <f>COUNTIFS('Al Bundy'!$G$5:$G$14971,"Female",'Al Bundy'!$H$5:$H$14971,'Task 3'!$B27,'Al Bundy'!$N$5:$N$14971,'Task 3'!L$12,'Al Bundy'!$F$5:$F$14971,"GER1",'Al Bundy'!$M$5:$M$14971,"2016")</f>
        <v>0</v>
      </c>
      <c r="M27" s="20">
        <f>COUNTIFS('Al Bundy'!$G$5:$G$14971,"Female",'Al Bundy'!$H$5:$H$14971,'Task 3'!$B27,'Al Bundy'!$N$5:$N$14971,'Task 3'!M$12,'Al Bundy'!$F$5:$F$14971,"GER1",'Al Bundy'!$M$5:$M$14971,"2016")</f>
        <v>0</v>
      </c>
      <c r="N27" s="20">
        <f>COUNTIFS('Al Bundy'!$G$5:$G$14971,"Female",'Al Bundy'!$H$5:$H$14971,'Task 3'!$B27,'Al Bundy'!$N$5:$N$14971,'Task 3'!N$12,'Al Bundy'!$F$5:$F$14971,"GER1",'Al Bundy'!$M$5:$M$14971,"2016")</f>
        <v>0</v>
      </c>
      <c r="P27" s="20">
        <f>COUNTIFS('Al Bundy'!$G$5:$G$14971,"Female",'Al Bundy'!$H$5:$H$14971,'Task 3'!$B27,'Al Bundy'!$N$5:$N$14971,'Task 3'!P$12,'Al Bundy'!$F$5:$F$14971,"GER2",'Al Bundy'!$M$5:$M$14971,"2016")</f>
        <v>0</v>
      </c>
      <c r="Q27" s="20">
        <f>COUNTIFS('Al Bundy'!$G$5:$G$14971,"Female",'Al Bundy'!$H$5:$H$14971,'Task 3'!$B27,'Al Bundy'!$N$5:$N$14971,'Task 3'!Q$12,'Al Bundy'!$F$5:$F$14971,"GER2",'Al Bundy'!$M$5:$M$14971,"2016")</f>
        <v>0</v>
      </c>
      <c r="R27" s="20">
        <f>COUNTIFS('Al Bundy'!$G$5:$G$14971,"Female",'Al Bundy'!$H$5:$H$14971,'Task 3'!$B27,'Al Bundy'!$N$5:$N$14971,'Task 3'!R$12,'Al Bundy'!$F$5:$F$14971,"GER2",'Al Bundy'!$M$5:$M$14971,"2016")</f>
        <v>5</v>
      </c>
      <c r="S27" s="20">
        <f>COUNTIFS('Al Bundy'!$G$5:$G$14971,"Female",'Al Bundy'!$H$5:$H$14971,'Task 3'!$B27,'Al Bundy'!$N$5:$N$14971,'Task 3'!S$12,'Al Bundy'!$F$5:$F$14971,"GER2",'Al Bundy'!$M$5:$M$14971,"2016")</f>
        <v>0</v>
      </c>
      <c r="T27" s="20">
        <f>COUNTIFS('Al Bundy'!$G$5:$G$14971,"Female",'Al Bundy'!$H$5:$H$14971,'Task 3'!$B27,'Al Bundy'!$N$5:$N$14971,'Task 3'!T$12,'Al Bundy'!$F$5:$F$14971,"GER2",'Al Bundy'!$M$5:$M$14971,"2016")</f>
        <v>0</v>
      </c>
      <c r="U27" s="20">
        <f>COUNTIFS('Al Bundy'!$G$5:$G$14971,"Female",'Al Bundy'!$H$5:$H$14971,'Task 3'!$B27,'Al Bundy'!$N$5:$N$14971,'Task 3'!U$12,'Al Bundy'!$F$5:$F$14971,"GER2",'Al Bundy'!$M$5:$M$14971,"2016")</f>
        <v>0</v>
      </c>
      <c r="V27" s="20">
        <f>COUNTIFS('Al Bundy'!$G$5:$G$14971,"Female",'Al Bundy'!$H$5:$H$14971,'Task 3'!$B27,'Al Bundy'!$N$5:$N$14971,'Task 3'!V$12,'Al Bundy'!$F$5:$F$14971,"GER2",'Al Bundy'!$M$5:$M$14971,"2016")</f>
        <v>0</v>
      </c>
      <c r="W27" s="20">
        <f>COUNTIFS('Al Bundy'!$G$5:$G$14971,"Female",'Al Bundy'!$H$5:$H$14971,'Task 3'!$B27,'Al Bundy'!$N$5:$N$14971,'Task 3'!W$12,'Al Bundy'!$F$5:$F$14971,"GER2",'Al Bundy'!$M$5:$M$14971,"2016")</f>
        <v>1</v>
      </c>
      <c r="X27" s="20">
        <f>COUNTIFS('Al Bundy'!$G$5:$G$14971,"Female",'Al Bundy'!$H$5:$H$14971,'Task 3'!$B27,'Al Bundy'!$N$5:$N$14971,'Task 3'!X$12,'Al Bundy'!$F$5:$F$14971,"GER2",'Al Bundy'!$M$5:$M$14971,"2016")</f>
        <v>0</v>
      </c>
      <c r="Y27" s="20">
        <f>COUNTIFS('Al Bundy'!$G$5:$G$14971,"Female",'Al Bundy'!$H$5:$H$14971,'Task 3'!$B27,'Al Bundy'!$N$5:$N$14971,'Task 3'!Y$12,'Al Bundy'!$F$5:$F$14971,"GER2",'Al Bundy'!$M$5:$M$14971,"2016")</f>
        <v>0</v>
      </c>
      <c r="Z27" s="20">
        <f>COUNTIFS('Al Bundy'!$G$5:$G$14971,"Female",'Al Bundy'!$H$5:$H$14971,'Task 3'!$B27,'Al Bundy'!$N$5:$N$14971,'Task 3'!Z$12,'Al Bundy'!$F$5:$F$14971,"GER2",'Al Bundy'!$M$5:$M$14971,"2016")</f>
        <v>0</v>
      </c>
      <c r="AA27" s="20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7">
        <f t="shared" si="5"/>
        <v>0.7717341092329244</v>
      </c>
      <c r="AL27" s="3"/>
      <c r="AM27" s="6">
        <f t="shared" si="6"/>
        <v>-1.1050674425662579</v>
      </c>
      <c r="AN27" s="37">
        <f t="shared" si="7"/>
        <v>0.43840077589959103</v>
      </c>
      <c r="AO27" s="37"/>
      <c r="AP27" s="37"/>
      <c r="AQ27" s="37"/>
      <c r="AR27" s="37"/>
    </row>
    <row r="28" spans="2:44" ht="13" thickBot="1" x14ac:dyDescent="0.2">
      <c r="B28" s="21" t="s">
        <v>63</v>
      </c>
      <c r="C28" s="21">
        <f t="shared" ref="C28:N28" si="8">SUM(C13:C27)</f>
        <v>26</v>
      </c>
      <c r="D28" s="21">
        <f t="shared" si="8"/>
        <v>35</v>
      </c>
      <c r="E28" s="21">
        <f t="shared" si="8"/>
        <v>32</v>
      </c>
      <c r="F28" s="21">
        <f t="shared" si="8"/>
        <v>33</v>
      </c>
      <c r="G28" s="21">
        <f t="shared" si="8"/>
        <v>28</v>
      </c>
      <c r="H28" s="21">
        <f t="shared" si="8"/>
        <v>22</v>
      </c>
      <c r="I28" s="21">
        <f t="shared" si="8"/>
        <v>35</v>
      </c>
      <c r="J28" s="21">
        <f t="shared" si="8"/>
        <v>28</v>
      </c>
      <c r="K28" s="21">
        <f t="shared" si="8"/>
        <v>21</v>
      </c>
      <c r="L28" s="21">
        <f t="shared" si="8"/>
        <v>36</v>
      </c>
      <c r="M28" s="21">
        <f t="shared" si="8"/>
        <v>25</v>
      </c>
      <c r="N28" s="21">
        <f t="shared" si="8"/>
        <v>30</v>
      </c>
      <c r="P28" s="21">
        <f t="shared" ref="P28:AA28" si="9">SUM(P13:P27)</f>
        <v>30</v>
      </c>
      <c r="Q28" s="21">
        <f t="shared" si="9"/>
        <v>19</v>
      </c>
      <c r="R28" s="21">
        <f t="shared" si="9"/>
        <v>30</v>
      </c>
      <c r="S28" s="21">
        <f t="shared" si="9"/>
        <v>35</v>
      </c>
      <c r="T28" s="21">
        <f t="shared" si="9"/>
        <v>20</v>
      </c>
      <c r="U28" s="21">
        <f t="shared" si="9"/>
        <v>24</v>
      </c>
      <c r="V28" s="21">
        <f t="shared" si="9"/>
        <v>35</v>
      </c>
      <c r="W28" s="21">
        <f t="shared" si="9"/>
        <v>38</v>
      </c>
      <c r="X28" s="21">
        <f t="shared" si="9"/>
        <v>35</v>
      </c>
      <c r="Y28" s="21">
        <f t="shared" si="9"/>
        <v>36</v>
      </c>
      <c r="Z28" s="21">
        <f t="shared" si="9"/>
        <v>37</v>
      </c>
      <c r="AA28" s="21">
        <f t="shared" si="9"/>
        <v>24</v>
      </c>
      <c r="AC28" s="37"/>
      <c r="AD28" s="37"/>
      <c r="AF28" s="37"/>
      <c r="AG28" s="37"/>
      <c r="AI28" s="37"/>
      <c r="AK28" s="37"/>
      <c r="AM28" s="41"/>
      <c r="AN28" s="41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38" t="s">
        <v>34</v>
      </c>
      <c r="AN30" s="38" t="s">
        <v>35</v>
      </c>
    </row>
    <row r="31" spans="2:44" x14ac:dyDescent="0.15">
      <c r="AL31" s="36" t="s">
        <v>73</v>
      </c>
      <c r="AM31" s="1">
        <v>12</v>
      </c>
      <c r="AN31" s="1">
        <v>12</v>
      </c>
    </row>
    <row r="32" spans="2:44" x14ac:dyDescent="0.15">
      <c r="AL32" s="36"/>
      <c r="AM32" s="25" t="s">
        <v>95</v>
      </c>
      <c r="AN32" s="37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1,2 - Failed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Microsoft Office User</cp:lastModifiedBy>
  <dcterms:created xsi:type="dcterms:W3CDTF">2017-07-31T12:57:06Z</dcterms:created>
  <dcterms:modified xsi:type="dcterms:W3CDTF">2020-10-29T07:16:03Z</dcterms:modified>
</cp:coreProperties>
</file>